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E93CD1A7-3444-457B-8A30-B315DE6417F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OJTテンプレー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4" i="1" l="1"/>
  <c r="L203" i="1"/>
  <c r="L202" i="1"/>
  <c r="L201" i="1"/>
  <c r="L200" i="1"/>
  <c r="L199" i="1"/>
  <c r="L198" i="1"/>
  <c r="L197" i="1"/>
  <c r="L196" i="1"/>
  <c r="L195" i="1"/>
  <c r="L194" i="1"/>
  <c r="L193" i="1"/>
  <c r="L192" i="1"/>
  <c r="L191" i="1"/>
  <c r="L190" i="1"/>
  <c r="L189" i="1"/>
  <c r="L188" i="1"/>
  <c r="L187" i="1"/>
  <c r="L186" i="1"/>
  <c r="L185" i="1"/>
  <c r="L184" i="1"/>
  <c r="L183" i="1"/>
  <c r="L182" i="1"/>
  <c r="L181" i="1"/>
  <c r="L180" i="1"/>
  <c r="L179" i="1"/>
  <c r="L178" i="1"/>
  <c r="L177" i="1"/>
  <c r="L176" i="1"/>
  <c r="L175" i="1"/>
  <c r="L174" i="1"/>
  <c r="L173" i="1"/>
  <c r="L172" i="1"/>
  <c r="L171" i="1"/>
  <c r="L170" i="1"/>
  <c r="L169" i="1"/>
  <c r="L168" i="1"/>
  <c r="L167" i="1"/>
  <c r="L166" i="1"/>
  <c r="L165" i="1"/>
  <c r="L164" i="1"/>
  <c r="L163" i="1"/>
  <c r="L162" i="1"/>
  <c r="L161" i="1"/>
  <c r="L160" i="1"/>
  <c r="L159" i="1"/>
  <c r="L158" i="1"/>
  <c r="L157" i="1"/>
  <c r="L156" i="1"/>
  <c r="L155" i="1"/>
  <c r="L154" i="1"/>
  <c r="L153" i="1"/>
  <c r="L152" i="1"/>
  <c r="L151" i="1"/>
  <c r="L150" i="1"/>
  <c r="L149" i="1"/>
  <c r="L148" i="1"/>
  <c r="L147" i="1"/>
  <c r="L146" i="1"/>
  <c r="L145" i="1"/>
  <c r="L144" i="1"/>
  <c r="L143" i="1"/>
  <c r="L142" i="1"/>
  <c r="L141" i="1"/>
  <c r="L140" i="1"/>
  <c r="L139" i="1"/>
  <c r="L138" i="1"/>
  <c r="L137" i="1"/>
  <c r="L136" i="1"/>
  <c r="L135" i="1"/>
  <c r="L134" i="1"/>
  <c r="L133" i="1"/>
  <c r="L132" i="1"/>
  <c r="L131" i="1"/>
  <c r="L130" i="1"/>
  <c r="L129" i="1"/>
  <c r="L128" i="1"/>
  <c r="L127" i="1"/>
  <c r="L126" i="1"/>
  <c r="L125" i="1"/>
  <c r="L124" i="1"/>
  <c r="L123" i="1"/>
  <c r="L122" i="1"/>
  <c r="L121" i="1"/>
  <c r="L120" i="1"/>
  <c r="L119" i="1"/>
  <c r="L118" i="1"/>
  <c r="L117" i="1"/>
  <c r="L116" i="1"/>
  <c r="L115" i="1"/>
  <c r="L114" i="1"/>
  <c r="L113" i="1"/>
  <c r="L112" i="1"/>
  <c r="L111" i="1"/>
  <c r="L110" i="1"/>
  <c r="L109" i="1"/>
  <c r="L108" i="1"/>
  <c r="L107" i="1"/>
  <c r="L106" i="1"/>
  <c r="L105" i="1"/>
  <c r="L104" i="1"/>
  <c r="L103" i="1"/>
  <c r="L102" i="1"/>
  <c r="L101" i="1"/>
  <c r="L100" i="1"/>
  <c r="L99" i="1"/>
  <c r="L98" i="1"/>
  <c r="L97" i="1"/>
  <c r="L96" i="1"/>
  <c r="L95" i="1"/>
  <c r="L94" i="1"/>
  <c r="L93" i="1"/>
  <c r="L92" i="1"/>
  <c r="L91" i="1"/>
  <c r="L90" i="1"/>
  <c r="L89" i="1"/>
  <c r="L88" i="1"/>
  <c r="L87" i="1"/>
  <c r="L86" i="1"/>
  <c r="L85" i="1"/>
  <c r="L84" i="1"/>
  <c r="L83" i="1"/>
  <c r="L82" i="1"/>
  <c r="L81" i="1"/>
  <c r="L80" i="1"/>
  <c r="L79" i="1"/>
  <c r="L78" i="1"/>
  <c r="L77" i="1"/>
  <c r="L76" i="1"/>
  <c r="L75" i="1"/>
  <c r="L74" i="1"/>
  <c r="L73" i="1"/>
  <c r="L72" i="1"/>
  <c r="L71" i="1"/>
  <c r="L70" i="1"/>
  <c r="L69" i="1"/>
  <c r="L68" i="1"/>
  <c r="L67" i="1"/>
  <c r="L66" i="1"/>
  <c r="L65" i="1"/>
  <c r="L64" i="1"/>
  <c r="L63" i="1"/>
  <c r="L62" i="1"/>
  <c r="L61" i="1"/>
  <c r="L60" i="1"/>
  <c r="L59" i="1"/>
  <c r="L58" i="1"/>
  <c r="L57" i="1"/>
  <c r="L56" i="1"/>
  <c r="L55" i="1"/>
  <c r="L54" i="1"/>
  <c r="L53" i="1"/>
  <c r="L52" i="1"/>
  <c r="L51" i="1"/>
  <c r="L50" i="1"/>
  <c r="L49" i="1"/>
  <c r="L48" i="1"/>
  <c r="L47" i="1"/>
  <c r="L46" i="1"/>
  <c r="L45" i="1"/>
  <c r="L44" i="1"/>
  <c r="L43" i="1"/>
  <c r="L42" i="1"/>
  <c r="L41" i="1"/>
  <c r="L40" i="1"/>
  <c r="L39" i="1"/>
  <c r="L38" i="1"/>
  <c r="L37" i="1"/>
  <c r="L36" i="1"/>
  <c r="L35" i="1"/>
  <c r="L34" i="1"/>
  <c r="L33" i="1"/>
  <c r="L32" i="1"/>
  <c r="L31" i="1"/>
  <c r="L30" i="1"/>
  <c r="L29" i="1"/>
  <c r="L28" i="1"/>
  <c r="L27" i="1"/>
  <c r="L26" i="1"/>
  <c r="L25" i="1"/>
  <c r="L24" i="1"/>
  <c r="L23" i="1"/>
  <c r="L22" i="1"/>
  <c r="L21" i="1"/>
  <c r="L20" i="1"/>
  <c r="L19" i="1"/>
  <c r="L18" i="1"/>
  <c r="K18" i="1"/>
  <c r="L17" i="1"/>
  <c r="K17" i="1"/>
  <c r="L16" i="1"/>
  <c r="K16" i="1"/>
  <c r="L15" i="1"/>
  <c r="K15" i="1"/>
  <c r="L14" i="1"/>
  <c r="K14" i="1"/>
  <c r="L13" i="1"/>
  <c r="K13" i="1"/>
  <c r="L12" i="1"/>
  <c r="K12" i="1"/>
  <c r="L11" i="1"/>
  <c r="K11" i="1"/>
  <c r="L10" i="1"/>
  <c r="K10" i="1"/>
  <c r="L9" i="1"/>
  <c r="K9" i="1"/>
  <c r="X7" i="1" l="1"/>
  <c r="Z7" i="1"/>
  <c r="AB7" i="1"/>
  <c r="AC7" i="1"/>
  <c r="Y7" i="1"/>
  <c r="AA7" i="1"/>
  <c r="AD7" i="1"/>
  <c r="AE7" i="1"/>
  <c r="AI7" i="1"/>
  <c r="AJ7" i="1"/>
  <c r="Q7" i="1"/>
  <c r="AN7" i="1"/>
  <c r="AP7" i="1"/>
  <c r="T7" i="1"/>
  <c r="AQ7" i="1"/>
  <c r="O7" i="1"/>
  <c r="AM7" i="1"/>
  <c r="U7" i="1"/>
  <c r="AR7" i="1"/>
  <c r="AL7" i="1"/>
  <c r="P7" i="1"/>
  <c r="AO7" i="1"/>
  <c r="V7" i="1"/>
  <c r="V8" i="1" s="1"/>
  <c r="AS7" i="1"/>
  <c r="AK7" i="1"/>
  <c r="R7" i="1"/>
  <c r="S7" i="1"/>
  <c r="W7" i="1"/>
  <c r="AF7" i="1"/>
  <c r="AF8" i="1" s="1"/>
  <c r="AG7" i="1"/>
  <c r="AG8" i="1" s="1"/>
  <c r="AH7" i="1"/>
  <c r="AH8" i="1" s="1"/>
  <c r="P16" i="1" l="1"/>
  <c r="P8" i="1"/>
  <c r="AM10" i="1"/>
  <c r="AM8" i="1"/>
  <c r="AQ12" i="1"/>
  <c r="AQ8" i="1"/>
  <c r="T12" i="1"/>
  <c r="T8" i="1"/>
  <c r="AP18" i="1"/>
  <c r="AP8" i="1"/>
  <c r="AN9" i="1"/>
  <c r="AN8" i="1"/>
  <c r="Q11" i="1"/>
  <c r="Q8" i="1"/>
  <c r="AJ17" i="1"/>
  <c r="AJ8" i="1"/>
  <c r="U14" i="1"/>
  <c r="U8" i="1"/>
  <c r="AI16" i="1"/>
  <c r="AI8" i="1"/>
  <c r="S16" i="1"/>
  <c r="S8" i="1"/>
  <c r="AD9" i="1"/>
  <c r="AD8" i="1"/>
  <c r="AS12" i="1"/>
  <c r="AS8" i="1"/>
  <c r="AC11" i="1"/>
  <c r="AC8" i="1"/>
  <c r="X11" i="1"/>
  <c r="X8" i="1"/>
  <c r="AR11" i="1"/>
  <c r="AR8" i="1"/>
  <c r="R17" i="1"/>
  <c r="R8" i="1"/>
  <c r="AA13" i="1"/>
  <c r="AA8" i="1"/>
  <c r="AK13" i="1"/>
  <c r="AK8" i="1"/>
  <c r="Y18" i="1"/>
  <c r="Y8" i="1"/>
  <c r="AB13" i="1"/>
  <c r="AB8" i="1"/>
  <c r="AL11" i="1"/>
  <c r="AL8" i="1"/>
  <c r="W15" i="1"/>
  <c r="W8" i="1"/>
  <c r="AE14" i="1"/>
  <c r="AE8" i="1"/>
  <c r="AO12" i="1"/>
  <c r="AO8" i="1"/>
  <c r="Z10" i="1"/>
  <c r="Z8" i="1"/>
  <c r="O6" i="1"/>
  <c r="O8" i="1"/>
  <c r="AJ15" i="1"/>
  <c r="AE15" i="1"/>
  <c r="AJ9" i="1"/>
  <c r="X13" i="1"/>
  <c r="AI15" i="1"/>
  <c r="AI9" i="1"/>
  <c r="X9" i="1"/>
  <c r="Q16" i="1"/>
  <c r="Q17" i="1"/>
  <c r="U11" i="1"/>
  <c r="Z13" i="1"/>
  <c r="AC16" i="1"/>
  <c r="Z14" i="1"/>
  <c r="X17" i="1"/>
  <c r="P15" i="1"/>
  <c r="AL10" i="1"/>
  <c r="AJ12" i="1"/>
  <c r="AB16" i="1"/>
  <c r="S17" i="1"/>
  <c r="Y17" i="1"/>
  <c r="AL12" i="1"/>
  <c r="AL15" i="1"/>
  <c r="P17" i="1"/>
  <c r="AB15" i="1"/>
  <c r="X15" i="1"/>
  <c r="Z17" i="1"/>
  <c r="S14" i="1"/>
  <c r="Z11" i="1"/>
  <c r="AL18" i="1"/>
  <c r="Z9" i="1"/>
  <c r="AL14" i="1"/>
  <c r="AC17" i="1"/>
  <c r="W17" i="1"/>
  <c r="X14" i="1"/>
  <c r="AA15" i="1"/>
  <c r="AC9" i="1"/>
  <c r="AD14" i="1"/>
  <c r="Y11" i="1"/>
  <c r="Z16" i="1"/>
  <c r="AB10" i="1"/>
  <c r="AA11" i="1"/>
  <c r="AA16" i="1"/>
  <c r="AA17" i="1"/>
  <c r="X12" i="1"/>
  <c r="AM13" i="1"/>
  <c r="AB17" i="1"/>
  <c r="X18" i="1"/>
  <c r="AM14" i="1"/>
  <c r="AM18" i="1"/>
  <c r="AB11" i="1"/>
  <c r="Z12" i="1"/>
  <c r="AM16" i="1"/>
  <c r="Y13" i="1"/>
  <c r="S9" i="1"/>
  <c r="AD16" i="1"/>
  <c r="AD15" i="1"/>
  <c r="AC15" i="1"/>
  <c r="Y15" i="1"/>
  <c r="AM17" i="1"/>
  <c r="AC10" i="1"/>
  <c r="AA9" i="1"/>
  <c r="P18" i="1"/>
  <c r="S12" i="1"/>
  <c r="X10" i="1"/>
  <c r="AO14" i="1"/>
  <c r="T17" i="1"/>
  <c r="Q15" i="1"/>
  <c r="AK16" i="1"/>
  <c r="AJ13" i="1"/>
  <c r="Y10" i="1"/>
  <c r="Q9" i="1"/>
  <c r="AP11" i="1"/>
  <c r="Q18" i="1"/>
  <c r="AJ16" i="1"/>
  <c r="Q10" i="1"/>
  <c r="AN14" i="1"/>
  <c r="AO11" i="1"/>
  <c r="AS11" i="1"/>
  <c r="Q13" i="1"/>
  <c r="AS15" i="1"/>
  <c r="AN11" i="1"/>
  <c r="AE11" i="1"/>
  <c r="AE10" i="1"/>
  <c r="AE9" i="1"/>
  <c r="AD17" i="1"/>
  <c r="AD12" i="1"/>
  <c r="AD18" i="1"/>
  <c r="AD13" i="1"/>
  <c r="AS9" i="1"/>
  <c r="Y9" i="1"/>
  <c r="P12" i="1"/>
  <c r="S15" i="1"/>
  <c r="AD10" i="1"/>
  <c r="AA12" i="1"/>
  <c r="AA18" i="1"/>
  <c r="AS17" i="1"/>
  <c r="Q12" i="1"/>
  <c r="AJ11" i="1"/>
  <c r="AJ14" i="1"/>
  <c r="AI17" i="1"/>
  <c r="AI12" i="1"/>
  <c r="AI14" i="1"/>
  <c r="AI18" i="1"/>
  <c r="AI13" i="1"/>
  <c r="AR15" i="1"/>
  <c r="AE16" i="1"/>
  <c r="AK15" i="1"/>
  <c r="Q14" i="1"/>
  <c r="AS14" i="1"/>
  <c r="S10" i="1"/>
  <c r="AK18" i="1"/>
  <c r="X16" i="1"/>
  <c r="AC14" i="1"/>
  <c r="AC18" i="1"/>
  <c r="AC13" i="1"/>
  <c r="AC12" i="1"/>
  <c r="AN12" i="1"/>
  <c r="AN18" i="1"/>
  <c r="AD11" i="1"/>
  <c r="Y14" i="1"/>
  <c r="S18" i="1"/>
  <c r="AK17" i="1"/>
  <c r="AA14" i="1"/>
  <c r="AI11" i="1"/>
  <c r="AB9" i="1"/>
  <c r="AB18" i="1"/>
  <c r="AB14" i="1"/>
  <c r="AB12" i="1"/>
  <c r="AI10" i="1"/>
  <c r="AN15" i="1"/>
  <c r="S13" i="1"/>
  <c r="AK9" i="1"/>
  <c r="AN10" i="1"/>
  <c r="W14" i="1"/>
  <c r="Y12" i="1"/>
  <c r="S11" i="1"/>
  <c r="AK10" i="1"/>
  <c r="AJ18" i="1"/>
  <c r="Y16" i="1"/>
  <c r="AA10" i="1"/>
  <c r="Z15" i="1"/>
  <c r="Z18" i="1"/>
  <c r="AE17" i="1"/>
  <c r="AE13" i="1"/>
  <c r="AE18" i="1"/>
  <c r="AE12" i="1"/>
  <c r="AN17" i="1"/>
  <c r="W11" i="1"/>
  <c r="AJ10" i="1"/>
  <c r="AP9" i="1"/>
  <c r="P9" i="1"/>
  <c r="AP17" i="1"/>
  <c r="T10" i="1"/>
  <c r="AO15" i="1"/>
  <c r="P13" i="1"/>
  <c r="AL17" i="1"/>
  <c r="R12" i="1"/>
  <c r="V9" i="1"/>
  <c r="V16" i="1"/>
  <c r="V10" i="1"/>
  <c r="V13" i="1"/>
  <c r="V11" i="1"/>
  <c r="T13" i="1"/>
  <c r="T16" i="1"/>
  <c r="U10" i="1"/>
  <c r="U16" i="1"/>
  <c r="U13" i="1"/>
  <c r="AP15" i="1"/>
  <c r="AP16" i="1"/>
  <c r="AP13" i="1"/>
  <c r="AP10" i="1"/>
  <c r="T18" i="1"/>
  <c r="T11" i="1"/>
  <c r="T9" i="1"/>
  <c r="AO18" i="1"/>
  <c r="V18" i="1"/>
  <c r="U15" i="1"/>
  <c r="V17" i="1"/>
  <c r="R15" i="1"/>
  <c r="AO17" i="1"/>
  <c r="AP12" i="1"/>
  <c r="AL13" i="1"/>
  <c r="R18" i="1"/>
  <c r="AK14" i="1"/>
  <c r="AK11" i="1"/>
  <c r="AP14" i="1"/>
  <c r="U9" i="1"/>
  <c r="AM12" i="1"/>
  <c r="AL9" i="1"/>
  <c r="R10" i="1"/>
  <c r="R9" i="1"/>
  <c r="AQ14" i="1"/>
  <c r="AQ13" i="1"/>
  <c r="AQ10" i="1"/>
  <c r="AQ16" i="1"/>
  <c r="AR9" i="1"/>
  <c r="AR10" i="1"/>
  <c r="AR13" i="1"/>
  <c r="AR16" i="1"/>
  <c r="AR18" i="1"/>
  <c r="U18" i="1"/>
  <c r="P11" i="1"/>
  <c r="P14" i="1"/>
  <c r="V14" i="1"/>
  <c r="V15" i="1"/>
  <c r="AR17" i="1"/>
  <c r="AM15" i="1"/>
  <c r="R13" i="1"/>
  <c r="T14" i="1"/>
  <c r="AQ17" i="1"/>
  <c r="T15" i="1"/>
  <c r="AR14" i="1"/>
  <c r="P10" i="1"/>
  <c r="AL16" i="1"/>
  <c r="R14" i="1"/>
  <c r="AQ11" i="1"/>
  <c r="AQ18" i="1"/>
  <c r="AQ9" i="1"/>
  <c r="AM11" i="1"/>
  <c r="R11" i="1"/>
  <c r="R16" i="1"/>
  <c r="AN13" i="1"/>
  <c r="AN16" i="1"/>
  <c r="AO10" i="1"/>
  <c r="AO13" i="1"/>
  <c r="AO16" i="1"/>
  <c r="U12" i="1"/>
  <c r="O12" i="1"/>
  <c r="O17" i="1"/>
  <c r="O18" i="1"/>
  <c r="O13" i="1"/>
  <c r="O14" i="1"/>
  <c r="O15" i="1"/>
  <c r="O10" i="1"/>
  <c r="O9" i="1"/>
  <c r="O11" i="1"/>
  <c r="O16" i="1"/>
  <c r="U17" i="1"/>
  <c r="AQ15" i="1"/>
  <c r="V12" i="1"/>
  <c r="AO9" i="1"/>
  <c r="AM9" i="1"/>
  <c r="W12" i="1"/>
  <c r="W16" i="1"/>
  <c r="W10" i="1"/>
  <c r="W13" i="1"/>
  <c r="W18" i="1"/>
  <c r="AR12" i="1"/>
  <c r="W9" i="1"/>
  <c r="AK12" i="1"/>
  <c r="AS18" i="1"/>
  <c r="AS13" i="1"/>
  <c r="AS16" i="1"/>
  <c r="AS10" i="1"/>
  <c r="AF17" i="1"/>
  <c r="AF18" i="1"/>
  <c r="AF14" i="1"/>
  <c r="AF11" i="1"/>
  <c r="AF12" i="1"/>
  <c r="AF16" i="1"/>
  <c r="AF13" i="1"/>
  <c r="AF10" i="1"/>
  <c r="AF15" i="1"/>
  <c r="AF9" i="1"/>
  <c r="AH11" i="1"/>
  <c r="AH13" i="1"/>
  <c r="AH18" i="1"/>
  <c r="AH15" i="1"/>
  <c r="AH16" i="1"/>
  <c r="AH12" i="1"/>
  <c r="AH9" i="1"/>
  <c r="AH10" i="1"/>
  <c r="AH14" i="1"/>
  <c r="AH17" i="1"/>
  <c r="AG14" i="1"/>
  <c r="AG9" i="1"/>
  <c r="AG11" i="1"/>
  <c r="AG15" i="1"/>
  <c r="AG16" i="1"/>
  <c r="AG18" i="1"/>
  <c r="AG12" i="1"/>
  <c r="AG13" i="1"/>
  <c r="AG10" i="1"/>
  <c r="AG17" i="1"/>
</calcChain>
</file>

<file path=xl/sharedStrings.xml><?xml version="1.0" encoding="utf-8"?>
<sst xmlns="http://schemas.openxmlformats.org/spreadsheetml/2006/main" count="74" uniqueCount="67">
  <si>
    <t>社員名</t>
  </si>
  <si>
    <t>配属部署</t>
  </si>
  <si>
    <t>研修開始日</t>
  </si>
  <si>
    <t>研修終了日</t>
  </si>
  <si>
    <t>習得項目</t>
  </si>
  <si>
    <t>内容詳細</t>
  </si>
  <si>
    <t>状態</t>
  </si>
  <si>
    <t>研修日数</t>
  </si>
  <si>
    <t>残り日数</t>
  </si>
  <si>
    <t>会社概要の理解</t>
  </si>
  <si>
    <t>会社の事業・組織、主要製品の概要を把握する</t>
  </si>
  <si>
    <t>完了</t>
  </si>
  <si>
    <t>社内ルール理解</t>
  </si>
  <si>
    <t>勤怠/情報セキュリティ/安全衛生の基本ルール</t>
  </si>
  <si>
    <t>業務フロー説明</t>
  </si>
  <si>
    <t>依頼〜設計〜レビュー〜リリースの流れを理解</t>
  </si>
  <si>
    <t>基本操作習得</t>
  </si>
  <si>
    <t>社内ツール（Teams/Excel/共有フォルダ）操作</t>
  </si>
  <si>
    <t>進行中</t>
  </si>
  <si>
    <t>安全教育</t>
  </si>
  <si>
    <t>作業エリアの危険源、KY、保護具、緊急時対応</t>
  </si>
  <si>
    <t>未着手</t>
  </si>
  <si>
    <t>報告・連絡・相談</t>
  </si>
  <si>
    <t>日報/週報、相談タイミング、議事録の基本</t>
  </si>
  <si>
    <t>品質基準理解</t>
  </si>
  <si>
    <t>不良区分、検査基準、是正処置の考え方</t>
  </si>
  <si>
    <t>顧客対応基礎</t>
  </si>
  <si>
    <t>メール/電話の基本、依頼整理、納期回答の型</t>
  </si>
  <si>
    <t>資料作成スキル</t>
  </si>
  <si>
    <t>報告資料テンプレ、図表作成、結論ファースト</t>
  </si>
  <si>
    <t>単独作業実施</t>
  </si>
  <si>
    <t>簡単な改善テーマを一人で回し、レビューで完了</t>
  </si>
  <si>
    <t>山田</t>
  </si>
  <si>
    <t>理解度
(1-5)</t>
    <phoneticPr fontId="3"/>
  </si>
  <si>
    <t>OJT進捗管理表テンプレート</t>
    <phoneticPr fontId="3"/>
  </si>
  <si>
    <t>開始日</t>
    <phoneticPr fontId="3"/>
  </si>
  <si>
    <t>表示日数</t>
    <phoneticPr fontId="3"/>
  </si>
  <si>
    <t>指導
担当者</t>
    <phoneticPr fontId="3"/>
  </si>
  <si>
    <t>佐藤</t>
  </si>
  <si>
    <t>製造技術部</t>
  </si>
  <si>
    <t>品質保証部</t>
  </si>
  <si>
    <t>鈴木</t>
  </si>
  <si>
    <t>設計開発部</t>
  </si>
  <si>
    <t>高橋</t>
  </si>
  <si>
    <t>生産管理部</t>
  </si>
  <si>
    <t>伊藤</t>
  </si>
  <si>
    <t>営業部</t>
  </si>
  <si>
    <t>渡辺</t>
  </si>
  <si>
    <t>総務部</t>
  </si>
  <si>
    <t>中村</t>
  </si>
  <si>
    <t>人事部</t>
  </si>
  <si>
    <t>小林</t>
  </si>
  <si>
    <t>情報システム部</t>
  </si>
  <si>
    <t>加藤</t>
  </si>
  <si>
    <t>調達部</t>
  </si>
  <si>
    <t>吉田</t>
  </si>
  <si>
    <t>研究開発部</t>
  </si>
  <si>
    <t>田中</t>
  </si>
  <si>
    <t>井上</t>
  </si>
  <si>
    <t>松本</t>
  </si>
  <si>
    <t>木村</t>
  </si>
  <si>
    <t>清水</t>
  </si>
  <si>
    <t>山本</t>
  </si>
  <si>
    <t>森</t>
  </si>
  <si>
    <t>池田</t>
  </si>
  <si>
    <t>阿部</t>
  </si>
  <si>
    <t>橋本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</si>
</sst>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82" formatCode="General&quot;日&quot;"/>
    <numFmt numFmtId="183" formatCode="d"/>
    <numFmt numFmtId="184" formatCode="yyyy/m/d;@"/>
    <numFmt numFmtId="185" formatCode="yyyy&quot;年&quot;m&quot;月&quot;;@"/>
    <numFmt numFmtId="186" formatCode="aaa"/>
  </numFmts>
  <fonts count="7" x14ac:knownFonts="1">
    <font>
      <sz val="11"/>
      <color theme="1"/>
      <name val="ＭＳ Ｐゴシック"/>
      <family val="2"/>
      <scheme val="minor"/>
    </font>
    <font>
      <b/>
      <sz val="14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8"/>
      <name val="ＭＳ Ｐゴシック"/>
      <family val="3"/>
      <charset val="128"/>
    </font>
    <font>
      <b/>
      <sz val="14"/>
      <color theme="1"/>
      <name val="ＭＳ Ｐゴシック"/>
      <family val="3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14" fontId="4" fillId="0" borderId="1" xfId="0" applyNumberFormat="1" applyFont="1" applyBorder="1" applyAlignment="1">
      <alignment horizontal="center" vertical="center"/>
    </xf>
    <xf numFmtId="182" fontId="4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/>
    <xf numFmtId="0" fontId="4" fillId="2" borderId="1" xfId="0" applyFont="1" applyFill="1" applyBorder="1" applyAlignment="1">
      <alignment horizontal="center" vertical="center"/>
    </xf>
    <xf numFmtId="182" fontId="4" fillId="2" borderId="1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182" fontId="4" fillId="4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4" fillId="4" borderId="1" xfId="0" applyFont="1" applyFill="1" applyBorder="1" applyAlignment="1">
      <alignment vertical="center"/>
    </xf>
    <xf numFmtId="0" fontId="2" fillId="5" borderId="1" xfId="0" applyFont="1" applyFill="1" applyBorder="1" applyAlignment="1">
      <alignment horizontal="center" vertical="center"/>
    </xf>
    <xf numFmtId="184" fontId="4" fillId="2" borderId="1" xfId="0" applyNumberFormat="1" applyFont="1" applyFill="1" applyBorder="1" applyAlignment="1">
      <alignment horizontal="center" vertical="center"/>
    </xf>
    <xf numFmtId="184" fontId="4" fillId="4" borderId="1" xfId="0" applyNumberFormat="1" applyFont="1" applyFill="1" applyBorder="1" applyAlignment="1">
      <alignment horizontal="center" vertical="center"/>
    </xf>
    <xf numFmtId="184" fontId="4" fillId="2" borderId="1" xfId="0" applyNumberFormat="1" applyFont="1" applyFill="1" applyBorder="1" applyAlignment="1">
      <alignment vertical="center"/>
    </xf>
    <xf numFmtId="184" fontId="4" fillId="4" borderId="1" xfId="0" applyNumberFormat="1" applyFont="1" applyFill="1" applyBorder="1" applyAlignment="1">
      <alignment vertical="center"/>
    </xf>
    <xf numFmtId="0" fontId="4" fillId="2" borderId="2" xfId="0" applyFont="1" applyFill="1" applyBorder="1" applyAlignment="1">
      <alignment horizontal="center" vertical="center"/>
    </xf>
    <xf numFmtId="182" fontId="4" fillId="2" borderId="3" xfId="0" applyNumberFormat="1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182" fontId="4" fillId="4" borderId="3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vertical="center"/>
    </xf>
    <xf numFmtId="0" fontId="4" fillId="2" borderId="3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vertical="center"/>
    </xf>
    <xf numFmtId="0" fontId="4" fillId="4" borderId="3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184" fontId="4" fillId="2" borderId="8" xfId="0" applyNumberFormat="1" applyFont="1" applyFill="1" applyBorder="1" applyAlignment="1">
      <alignment horizontal="center" vertical="center"/>
    </xf>
    <xf numFmtId="182" fontId="4" fillId="2" borderId="8" xfId="0" applyNumberFormat="1" applyFont="1" applyFill="1" applyBorder="1" applyAlignment="1">
      <alignment horizontal="center" vertical="center"/>
    </xf>
    <xf numFmtId="182" fontId="4" fillId="2" borderId="9" xfId="0" applyNumberFormat="1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/>
    </xf>
    <xf numFmtId="0" fontId="4" fillId="0" borderId="0" xfId="0" applyFont="1" applyFill="1"/>
    <xf numFmtId="0" fontId="4" fillId="0" borderId="0" xfId="0" applyFont="1" applyFill="1" applyBorder="1"/>
    <xf numFmtId="0" fontId="4" fillId="6" borderId="2" xfId="0" applyFont="1" applyFill="1" applyBorder="1"/>
    <xf numFmtId="0" fontId="4" fillId="6" borderId="1" xfId="0" applyFont="1" applyFill="1" applyBorder="1"/>
    <xf numFmtId="0" fontId="4" fillId="6" borderId="3" xfId="0" applyFont="1" applyFill="1" applyBorder="1"/>
    <xf numFmtId="0" fontId="4" fillId="6" borderId="4" xfId="0" applyFont="1" applyFill="1" applyBorder="1"/>
    <xf numFmtId="0" fontId="4" fillId="6" borderId="5" xfId="0" applyFont="1" applyFill="1" applyBorder="1"/>
    <xf numFmtId="0" fontId="4" fillId="6" borderId="6" xfId="0" applyFont="1" applyFill="1" applyBorder="1"/>
    <xf numFmtId="0" fontId="4" fillId="6" borderId="7" xfId="0" applyFont="1" applyFill="1" applyBorder="1"/>
    <xf numFmtId="0" fontId="4" fillId="6" borderId="8" xfId="0" applyFont="1" applyFill="1" applyBorder="1"/>
    <xf numFmtId="0" fontId="4" fillId="6" borderId="9" xfId="0" applyFont="1" applyFill="1" applyBorder="1"/>
    <xf numFmtId="186" fontId="2" fillId="3" borderId="4" xfId="0" applyNumberFormat="1" applyFont="1" applyFill="1" applyBorder="1" applyAlignment="1">
      <alignment horizontal="center" vertical="center"/>
    </xf>
    <xf numFmtId="186" fontId="2" fillId="3" borderId="5" xfId="0" applyNumberFormat="1" applyFont="1" applyFill="1" applyBorder="1" applyAlignment="1">
      <alignment horizontal="center" vertical="center"/>
    </xf>
    <xf numFmtId="186" fontId="2" fillId="3" borderId="6" xfId="0" applyNumberFormat="1" applyFont="1" applyFill="1" applyBorder="1" applyAlignment="1">
      <alignment horizontal="center" vertical="center"/>
    </xf>
    <xf numFmtId="183" fontId="2" fillId="3" borderId="7" xfId="0" applyNumberFormat="1" applyFont="1" applyFill="1" applyBorder="1" applyAlignment="1">
      <alignment horizontal="center" vertical="center"/>
    </xf>
    <xf numFmtId="183" fontId="2" fillId="3" borderId="8" xfId="0" applyNumberFormat="1" applyFont="1" applyFill="1" applyBorder="1" applyAlignment="1">
      <alignment horizontal="center" vertical="center"/>
    </xf>
    <xf numFmtId="183" fontId="2" fillId="3" borderId="9" xfId="0" applyNumberFormat="1" applyFont="1" applyFill="1" applyBorder="1" applyAlignment="1">
      <alignment horizontal="center" vertical="center"/>
    </xf>
    <xf numFmtId="185" fontId="6" fillId="3" borderId="16" xfId="0" applyNumberFormat="1" applyFont="1" applyFill="1" applyBorder="1" applyAlignment="1">
      <alignment horizontal="left" vertical="center"/>
    </xf>
    <xf numFmtId="185" fontId="6" fillId="3" borderId="17" xfId="0" applyNumberFormat="1" applyFont="1" applyFill="1" applyBorder="1" applyAlignment="1">
      <alignment horizontal="left" vertical="center"/>
    </xf>
    <xf numFmtId="185" fontId="6" fillId="3" borderId="18" xfId="0" applyNumberFormat="1" applyFont="1" applyFill="1" applyBorder="1" applyAlignment="1">
      <alignment horizontal="left" vertical="center"/>
    </xf>
    <xf numFmtId="0" fontId="4" fillId="2" borderId="4" xfId="0" applyFont="1" applyFill="1" applyBorder="1" applyAlignment="1">
      <alignment vertical="center"/>
    </xf>
    <xf numFmtId="0" fontId="4" fillId="2" borderId="5" xfId="0" applyFont="1" applyFill="1" applyBorder="1" applyAlignment="1">
      <alignment vertical="center"/>
    </xf>
    <xf numFmtId="184" fontId="4" fillId="2" borderId="5" xfId="0" applyNumberFormat="1" applyFont="1" applyFill="1" applyBorder="1" applyAlignment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82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</cellXfs>
  <cellStyles count="1">
    <cellStyle name="標準" xfId="0" builtinId="0"/>
  </cellStyles>
  <dxfs count="3">
    <dxf>
      <fill>
        <patternFill>
          <bgColor rgb="FFFFC000"/>
        </patternFill>
      </fill>
    </dxf>
    <dxf>
      <font>
        <color theme="9" tint="0.39994506668294322"/>
      </font>
      <fill>
        <patternFill>
          <bgColor theme="9" tint="0.39994506668294322"/>
        </patternFill>
      </fill>
    </dxf>
    <dxf>
      <fill>
        <patternFill patternType="solid">
          <fgColor rgb="FFFFC7CE"/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23</xdr:row>
          <xdr:rowOff>160020</xdr:rowOff>
        </xdr:from>
        <xdr:to>
          <xdr:col>6</xdr:col>
          <xdr:colOff>3473116</xdr:colOff>
          <xdr:row>44</xdr:row>
          <xdr:rowOff>96253</xdr:rowOff>
        </xdr:to>
        <xdr:pic>
          <xdr:nvPicPr>
            <xdr:cNvPr id="4" name="図 3">
              <a:extLst>
                <a:ext uri="{FF2B5EF4-FFF2-40B4-BE49-F238E27FC236}">
                  <a16:creationId xmlns:a16="http://schemas.microsoft.com/office/drawing/2014/main" id="{1C77CA50-1082-665F-2BEB-6EF606B0023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O$6:$AS$23" spid="_x0000_s103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232611" y="4282841"/>
              <a:ext cx="9906000" cy="3473517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AS203"/>
  <sheetViews>
    <sheetView tabSelected="1" zoomScale="95" zoomScaleNormal="95" workbookViewId="0">
      <selection activeCell="G62" sqref="G62"/>
    </sheetView>
  </sheetViews>
  <sheetFormatPr defaultRowHeight="13.2" x14ac:dyDescent="0.2"/>
  <cols>
    <col min="1" max="1" width="3.33203125" style="8" customWidth="1"/>
    <col min="2" max="2" width="15.77734375" style="6" customWidth="1"/>
    <col min="3" max="3" width="18.77734375" style="6" customWidth="1"/>
    <col min="4" max="5" width="15.77734375" style="6" customWidth="1"/>
    <col min="6" max="6" width="27.5546875" style="6" customWidth="1"/>
    <col min="7" max="7" width="56.6640625" style="6" customWidth="1"/>
    <col min="8" max="8" width="8" style="7" customWidth="1"/>
    <col min="9" max="9" width="10" style="7" customWidth="1"/>
    <col min="10" max="12" width="10.77734375" style="7" customWidth="1"/>
    <col min="13" max="13" width="10.77734375" style="66" customWidth="1"/>
    <col min="14" max="14" width="9" style="41" customWidth="1"/>
    <col min="15" max="45" width="4" style="8" customWidth="1"/>
    <col min="46" max="16384" width="8.88671875" style="8"/>
  </cols>
  <sheetData>
    <row r="2" spans="2:45" ht="21" x14ac:dyDescent="0.2">
      <c r="B2" s="5" t="s">
        <v>34</v>
      </c>
    </row>
    <row r="3" spans="2:45" ht="16.2" x14ac:dyDescent="0.2">
      <c r="B3" s="1"/>
    </row>
    <row r="4" spans="2:45" x14ac:dyDescent="0.2">
      <c r="B4" s="15" t="s">
        <v>35</v>
      </c>
      <c r="C4" s="3">
        <f ca="1">IFERROR(MIN($D$9:$D$203),TODAY())</f>
        <v>46054</v>
      </c>
    </row>
    <row r="5" spans="2:45" ht="13.8" thickBot="1" x14ac:dyDescent="0.25">
      <c r="B5" s="15" t="s">
        <v>36</v>
      </c>
      <c r="C5" s="4">
        <v>45</v>
      </c>
    </row>
    <row r="6" spans="2:45" ht="16.8" thickBot="1" x14ac:dyDescent="0.25">
      <c r="B6" s="2"/>
      <c r="O6" s="58">
        <f ca="1">O7</f>
        <v>46054</v>
      </c>
      <c r="P6" s="59"/>
      <c r="Q6" s="59"/>
      <c r="R6" s="59"/>
      <c r="S6" s="59"/>
      <c r="T6" s="59"/>
      <c r="U6" s="59"/>
      <c r="V6" s="59"/>
      <c r="W6" s="59"/>
      <c r="X6" s="59"/>
      <c r="Y6" s="59"/>
      <c r="Z6" s="59"/>
      <c r="AA6" s="59"/>
      <c r="AB6" s="59"/>
      <c r="AC6" s="59"/>
      <c r="AD6" s="59"/>
      <c r="AE6" s="59"/>
      <c r="AF6" s="59"/>
      <c r="AG6" s="59"/>
      <c r="AH6" s="59"/>
      <c r="AI6" s="59"/>
      <c r="AJ6" s="59"/>
      <c r="AK6" s="59"/>
      <c r="AL6" s="59"/>
      <c r="AM6" s="59"/>
      <c r="AN6" s="59"/>
      <c r="AO6" s="59"/>
      <c r="AP6" s="59"/>
      <c r="AQ6" s="59"/>
      <c r="AR6" s="59"/>
      <c r="AS6" s="60"/>
    </row>
    <row r="7" spans="2:45" ht="15" customHeight="1" x14ac:dyDescent="0.2">
      <c r="B7" s="33" t="s">
        <v>0</v>
      </c>
      <c r="C7" s="34" t="s">
        <v>1</v>
      </c>
      <c r="D7" s="34" t="s">
        <v>2</v>
      </c>
      <c r="E7" s="34" t="s">
        <v>3</v>
      </c>
      <c r="F7" s="34" t="s">
        <v>4</v>
      </c>
      <c r="G7" s="34" t="s">
        <v>5</v>
      </c>
      <c r="H7" s="35" t="s">
        <v>33</v>
      </c>
      <c r="I7" s="35" t="s">
        <v>37</v>
      </c>
      <c r="J7" s="34" t="s">
        <v>6</v>
      </c>
      <c r="K7" s="34" t="s">
        <v>7</v>
      </c>
      <c r="L7" s="36" t="s">
        <v>8</v>
      </c>
      <c r="M7" s="67"/>
      <c r="N7" s="42"/>
      <c r="O7" s="55">
        <f ca="1">$C$4+0</f>
        <v>46054</v>
      </c>
      <c r="P7" s="56">
        <f ca="1">$C$4+1</f>
        <v>46055</v>
      </c>
      <c r="Q7" s="56">
        <f ca="1">$C$4+2</f>
        <v>46056</v>
      </c>
      <c r="R7" s="56">
        <f ca="1">$C$4+3</f>
        <v>46057</v>
      </c>
      <c r="S7" s="56">
        <f ca="1">$C$4+4</f>
        <v>46058</v>
      </c>
      <c r="T7" s="56">
        <f ca="1">$C$4+5</f>
        <v>46059</v>
      </c>
      <c r="U7" s="56">
        <f ca="1">$C$4+6</f>
        <v>46060</v>
      </c>
      <c r="V7" s="56">
        <f ca="1">$C$4+7</f>
        <v>46061</v>
      </c>
      <c r="W7" s="56">
        <f ca="1">$C$4+8</f>
        <v>46062</v>
      </c>
      <c r="X7" s="56">
        <f ca="1">$C$4+9</f>
        <v>46063</v>
      </c>
      <c r="Y7" s="56">
        <f ca="1">$C$4+10</f>
        <v>46064</v>
      </c>
      <c r="Z7" s="56">
        <f ca="1">$C$4+11</f>
        <v>46065</v>
      </c>
      <c r="AA7" s="56">
        <f ca="1">$C$4+12</f>
        <v>46066</v>
      </c>
      <c r="AB7" s="56">
        <f ca="1">$C$4+13</f>
        <v>46067</v>
      </c>
      <c r="AC7" s="56">
        <f ca="1">$C$4+14</f>
        <v>46068</v>
      </c>
      <c r="AD7" s="56">
        <f ca="1">$C$4+15</f>
        <v>46069</v>
      </c>
      <c r="AE7" s="56">
        <f ca="1">$C$4+16</f>
        <v>46070</v>
      </c>
      <c r="AF7" s="56">
        <f ca="1">$C$4+17</f>
        <v>46071</v>
      </c>
      <c r="AG7" s="56">
        <f ca="1">$C$4+18</f>
        <v>46072</v>
      </c>
      <c r="AH7" s="56">
        <f ca="1">$C$4+19</f>
        <v>46073</v>
      </c>
      <c r="AI7" s="56">
        <f ca="1">$C$4+20</f>
        <v>46074</v>
      </c>
      <c r="AJ7" s="56">
        <f ca="1">$C$4+21</f>
        <v>46075</v>
      </c>
      <c r="AK7" s="56">
        <f ca="1">$C$4+22</f>
        <v>46076</v>
      </c>
      <c r="AL7" s="56">
        <f ca="1">$C$4+23</f>
        <v>46077</v>
      </c>
      <c r="AM7" s="56">
        <f ca="1">$C$4+24</f>
        <v>46078</v>
      </c>
      <c r="AN7" s="56">
        <f ca="1">$C$4+25</f>
        <v>46079</v>
      </c>
      <c r="AO7" s="56">
        <f ca="1">$C$4+26</f>
        <v>46080</v>
      </c>
      <c r="AP7" s="56">
        <f ca="1">$C$4+27</f>
        <v>46081</v>
      </c>
      <c r="AQ7" s="56">
        <f ca="1">$C$4+28</f>
        <v>46082</v>
      </c>
      <c r="AR7" s="56">
        <f ca="1">$C$4+29</f>
        <v>46083</v>
      </c>
      <c r="AS7" s="57">
        <f ca="1">$C$4+30</f>
        <v>46084</v>
      </c>
    </row>
    <row r="8" spans="2:45" ht="15" customHeight="1" thickBot="1" x14ac:dyDescent="0.25">
      <c r="B8" s="37"/>
      <c r="C8" s="38"/>
      <c r="D8" s="38"/>
      <c r="E8" s="38"/>
      <c r="F8" s="38"/>
      <c r="G8" s="38"/>
      <c r="H8" s="39"/>
      <c r="I8" s="39"/>
      <c r="J8" s="38"/>
      <c r="K8" s="38"/>
      <c r="L8" s="40"/>
      <c r="M8" s="67"/>
      <c r="N8" s="42"/>
      <c r="O8" s="52">
        <f ca="1">O7</f>
        <v>46054</v>
      </c>
      <c r="P8" s="53">
        <f t="shared" ref="P8:AS8" ca="1" si="0">P7</f>
        <v>46055</v>
      </c>
      <c r="Q8" s="53">
        <f t="shared" ca="1" si="0"/>
        <v>46056</v>
      </c>
      <c r="R8" s="53">
        <f t="shared" ca="1" si="0"/>
        <v>46057</v>
      </c>
      <c r="S8" s="53">
        <f t="shared" ca="1" si="0"/>
        <v>46058</v>
      </c>
      <c r="T8" s="53">
        <f t="shared" ca="1" si="0"/>
        <v>46059</v>
      </c>
      <c r="U8" s="53">
        <f t="shared" ca="1" si="0"/>
        <v>46060</v>
      </c>
      <c r="V8" s="53">
        <f t="shared" ca="1" si="0"/>
        <v>46061</v>
      </c>
      <c r="W8" s="53">
        <f t="shared" ca="1" si="0"/>
        <v>46062</v>
      </c>
      <c r="X8" s="53">
        <f t="shared" ca="1" si="0"/>
        <v>46063</v>
      </c>
      <c r="Y8" s="53">
        <f t="shared" ca="1" si="0"/>
        <v>46064</v>
      </c>
      <c r="Z8" s="53">
        <f t="shared" ca="1" si="0"/>
        <v>46065</v>
      </c>
      <c r="AA8" s="53">
        <f t="shared" ca="1" si="0"/>
        <v>46066</v>
      </c>
      <c r="AB8" s="53">
        <f t="shared" ca="1" si="0"/>
        <v>46067</v>
      </c>
      <c r="AC8" s="53">
        <f t="shared" ca="1" si="0"/>
        <v>46068</v>
      </c>
      <c r="AD8" s="53">
        <f t="shared" ca="1" si="0"/>
        <v>46069</v>
      </c>
      <c r="AE8" s="53">
        <f t="shared" ca="1" si="0"/>
        <v>46070</v>
      </c>
      <c r="AF8" s="53">
        <f t="shared" ca="1" si="0"/>
        <v>46071</v>
      </c>
      <c r="AG8" s="53">
        <f t="shared" ca="1" si="0"/>
        <v>46072</v>
      </c>
      <c r="AH8" s="53">
        <f t="shared" ca="1" si="0"/>
        <v>46073</v>
      </c>
      <c r="AI8" s="53">
        <f t="shared" ca="1" si="0"/>
        <v>46074</v>
      </c>
      <c r="AJ8" s="53">
        <f t="shared" ca="1" si="0"/>
        <v>46075</v>
      </c>
      <c r="AK8" s="53">
        <f t="shared" ca="1" si="0"/>
        <v>46076</v>
      </c>
      <c r="AL8" s="53">
        <f t="shared" ca="1" si="0"/>
        <v>46077</v>
      </c>
      <c r="AM8" s="53">
        <f t="shared" ca="1" si="0"/>
        <v>46078</v>
      </c>
      <c r="AN8" s="53">
        <f t="shared" ca="1" si="0"/>
        <v>46079</v>
      </c>
      <c r="AO8" s="53">
        <f t="shared" ca="1" si="0"/>
        <v>46080</v>
      </c>
      <c r="AP8" s="53">
        <f t="shared" ca="1" si="0"/>
        <v>46081</v>
      </c>
      <c r="AQ8" s="53">
        <f t="shared" ca="1" si="0"/>
        <v>46082</v>
      </c>
      <c r="AR8" s="53">
        <f t="shared" ca="1" si="0"/>
        <v>46083</v>
      </c>
      <c r="AS8" s="54">
        <f t="shared" ca="1" si="0"/>
        <v>46084</v>
      </c>
    </row>
    <row r="9" spans="2:45" x14ac:dyDescent="0.2">
      <c r="B9" s="28" t="s">
        <v>32</v>
      </c>
      <c r="C9" s="29" t="s">
        <v>39</v>
      </c>
      <c r="D9" s="30">
        <v>46054</v>
      </c>
      <c r="E9" s="30">
        <v>46055</v>
      </c>
      <c r="F9" s="29" t="s">
        <v>9</v>
      </c>
      <c r="G9" s="29" t="s">
        <v>10</v>
      </c>
      <c r="H9" s="29">
        <v>5</v>
      </c>
      <c r="I9" s="29" t="s">
        <v>57</v>
      </c>
      <c r="J9" s="29" t="s">
        <v>11</v>
      </c>
      <c r="K9" s="31">
        <f>IF(AND(E9&lt;&gt;"",D9&lt;&gt;""),E9-D9+1,"")</f>
        <v>2</v>
      </c>
      <c r="L9" s="32" t="str">
        <f ca="1">IF(OR(E9="",J9="完了"),"",E9-TODAY())</f>
        <v/>
      </c>
      <c r="M9" s="68"/>
      <c r="N9" s="42"/>
      <c r="O9" s="49">
        <f t="shared" ref="O9:X18" ca="1" si="1">IF(AND($D9&lt;&gt;"",$E9&lt;&gt;"",O$7&gt;=$D9,O$7&lt;=$E9),1,"")</f>
        <v>1</v>
      </c>
      <c r="P9" s="50">
        <f t="shared" ca="1" si="1"/>
        <v>1</v>
      </c>
      <c r="Q9" s="50" t="str">
        <f t="shared" ca="1" si="1"/>
        <v/>
      </c>
      <c r="R9" s="50" t="str">
        <f t="shared" ca="1" si="1"/>
        <v/>
      </c>
      <c r="S9" s="50" t="str">
        <f t="shared" ca="1" si="1"/>
        <v/>
      </c>
      <c r="T9" s="50" t="str">
        <f t="shared" ca="1" si="1"/>
        <v/>
      </c>
      <c r="U9" s="50" t="str">
        <f t="shared" ca="1" si="1"/>
        <v/>
      </c>
      <c r="V9" s="50" t="str">
        <f t="shared" ca="1" si="1"/>
        <v/>
      </c>
      <c r="W9" s="50" t="str">
        <f t="shared" ca="1" si="1"/>
        <v/>
      </c>
      <c r="X9" s="50" t="str">
        <f t="shared" ca="1" si="1"/>
        <v/>
      </c>
      <c r="Y9" s="50" t="str">
        <f t="shared" ref="Y9:AH18" ca="1" si="2">IF(AND($D9&lt;&gt;"",$E9&lt;&gt;"",Y$7&gt;=$D9,Y$7&lt;=$E9),1,"")</f>
        <v/>
      </c>
      <c r="Z9" s="50" t="str">
        <f t="shared" ca="1" si="2"/>
        <v/>
      </c>
      <c r="AA9" s="50" t="str">
        <f t="shared" ca="1" si="2"/>
        <v/>
      </c>
      <c r="AB9" s="50" t="str">
        <f t="shared" ca="1" si="2"/>
        <v/>
      </c>
      <c r="AC9" s="50" t="str">
        <f t="shared" ca="1" si="2"/>
        <v/>
      </c>
      <c r="AD9" s="50" t="str">
        <f t="shared" ca="1" si="2"/>
        <v/>
      </c>
      <c r="AE9" s="50" t="str">
        <f t="shared" ca="1" si="2"/>
        <v/>
      </c>
      <c r="AF9" s="50" t="str">
        <f t="shared" ca="1" si="2"/>
        <v/>
      </c>
      <c r="AG9" s="50" t="str">
        <f t="shared" ca="1" si="2"/>
        <v/>
      </c>
      <c r="AH9" s="50" t="str">
        <f t="shared" ca="1" si="2"/>
        <v/>
      </c>
      <c r="AI9" s="50" t="str">
        <f t="shared" ref="AI9:AR18" ca="1" si="3">IF(AND($D9&lt;&gt;"",$E9&lt;&gt;"",AI$7&gt;=$D9,AI$7&lt;=$E9),1,"")</f>
        <v/>
      </c>
      <c r="AJ9" s="50" t="str">
        <f t="shared" ca="1" si="3"/>
        <v/>
      </c>
      <c r="AK9" s="50" t="str">
        <f t="shared" ca="1" si="3"/>
        <v/>
      </c>
      <c r="AL9" s="50" t="str">
        <f t="shared" ca="1" si="3"/>
        <v/>
      </c>
      <c r="AM9" s="50" t="str">
        <f t="shared" ca="1" si="3"/>
        <v/>
      </c>
      <c r="AN9" s="50" t="str">
        <f t="shared" ca="1" si="3"/>
        <v/>
      </c>
      <c r="AO9" s="50" t="str">
        <f t="shared" ca="1" si="3"/>
        <v/>
      </c>
      <c r="AP9" s="50" t="str">
        <f t="shared" ca="1" si="3"/>
        <v/>
      </c>
      <c r="AQ9" s="50" t="str">
        <f t="shared" ca="1" si="3"/>
        <v/>
      </c>
      <c r="AR9" s="50" t="str">
        <f t="shared" ca="1" si="3"/>
        <v/>
      </c>
      <c r="AS9" s="51" t="str">
        <f t="shared" ref="AS9:AS18" ca="1" si="4">IF(AND($D9&lt;&gt;"",$E9&lt;&gt;"",AS$7&gt;=$D9,AS$7&lt;=$E9),1,"")</f>
        <v/>
      </c>
    </row>
    <row r="10" spans="2:45" x14ac:dyDescent="0.2">
      <c r="B10" s="22" t="s">
        <v>38</v>
      </c>
      <c r="C10" s="11" t="s">
        <v>40</v>
      </c>
      <c r="D10" s="17">
        <v>46056</v>
      </c>
      <c r="E10" s="17">
        <v>46057</v>
      </c>
      <c r="F10" s="11" t="s">
        <v>12</v>
      </c>
      <c r="G10" s="11" t="s">
        <v>13</v>
      </c>
      <c r="H10" s="11">
        <v>4</v>
      </c>
      <c r="I10" s="11" t="s">
        <v>58</v>
      </c>
      <c r="J10" s="11" t="s">
        <v>11</v>
      </c>
      <c r="K10" s="12">
        <f>IF(AND(E10&lt;&gt;"",D10&lt;&gt;""),E10-D10+1,"")</f>
        <v>2</v>
      </c>
      <c r="L10" s="23" t="str">
        <f ca="1">IF(OR(E10="",J10="完了"),"",E10-TODAY())</f>
        <v/>
      </c>
      <c r="M10" s="68"/>
      <c r="N10" s="42"/>
      <c r="O10" s="43" t="str">
        <f t="shared" ca="1" si="1"/>
        <v/>
      </c>
      <c r="P10" s="44" t="str">
        <f t="shared" ca="1" si="1"/>
        <v/>
      </c>
      <c r="Q10" s="44">
        <f t="shared" ca="1" si="1"/>
        <v>1</v>
      </c>
      <c r="R10" s="44">
        <f t="shared" ca="1" si="1"/>
        <v>1</v>
      </c>
      <c r="S10" s="44" t="str">
        <f t="shared" ca="1" si="1"/>
        <v/>
      </c>
      <c r="T10" s="44" t="str">
        <f t="shared" ca="1" si="1"/>
        <v/>
      </c>
      <c r="U10" s="44" t="str">
        <f t="shared" ca="1" si="1"/>
        <v/>
      </c>
      <c r="V10" s="44" t="str">
        <f t="shared" ca="1" si="1"/>
        <v/>
      </c>
      <c r="W10" s="44" t="str">
        <f t="shared" ca="1" si="1"/>
        <v/>
      </c>
      <c r="X10" s="44" t="str">
        <f t="shared" ca="1" si="1"/>
        <v/>
      </c>
      <c r="Y10" s="44" t="str">
        <f t="shared" ca="1" si="2"/>
        <v/>
      </c>
      <c r="Z10" s="44" t="str">
        <f t="shared" ca="1" si="2"/>
        <v/>
      </c>
      <c r="AA10" s="44" t="str">
        <f t="shared" ca="1" si="2"/>
        <v/>
      </c>
      <c r="AB10" s="44" t="str">
        <f t="shared" ca="1" si="2"/>
        <v/>
      </c>
      <c r="AC10" s="44" t="str">
        <f t="shared" ca="1" si="2"/>
        <v/>
      </c>
      <c r="AD10" s="44" t="str">
        <f t="shared" ca="1" si="2"/>
        <v/>
      </c>
      <c r="AE10" s="44" t="str">
        <f t="shared" ca="1" si="2"/>
        <v/>
      </c>
      <c r="AF10" s="44" t="str">
        <f t="shared" ca="1" si="2"/>
        <v/>
      </c>
      <c r="AG10" s="44" t="str">
        <f t="shared" ca="1" si="2"/>
        <v/>
      </c>
      <c r="AH10" s="44" t="str">
        <f t="shared" ca="1" si="2"/>
        <v/>
      </c>
      <c r="AI10" s="44" t="str">
        <f t="shared" ca="1" si="3"/>
        <v/>
      </c>
      <c r="AJ10" s="44" t="str">
        <f t="shared" ca="1" si="3"/>
        <v/>
      </c>
      <c r="AK10" s="44" t="str">
        <f t="shared" ca="1" si="3"/>
        <v/>
      </c>
      <c r="AL10" s="44" t="str">
        <f t="shared" ca="1" si="3"/>
        <v/>
      </c>
      <c r="AM10" s="44" t="str">
        <f t="shared" ca="1" si="3"/>
        <v/>
      </c>
      <c r="AN10" s="44" t="str">
        <f t="shared" ca="1" si="3"/>
        <v/>
      </c>
      <c r="AO10" s="44" t="str">
        <f t="shared" ca="1" si="3"/>
        <v/>
      </c>
      <c r="AP10" s="44" t="str">
        <f t="shared" ca="1" si="3"/>
        <v/>
      </c>
      <c r="AQ10" s="44" t="str">
        <f t="shared" ca="1" si="3"/>
        <v/>
      </c>
      <c r="AR10" s="44" t="str">
        <f t="shared" ca="1" si="3"/>
        <v/>
      </c>
      <c r="AS10" s="45" t="str">
        <f t="shared" ca="1" si="4"/>
        <v/>
      </c>
    </row>
    <row r="11" spans="2:45" x14ac:dyDescent="0.2">
      <c r="B11" s="20" t="s">
        <v>41</v>
      </c>
      <c r="C11" s="9" t="s">
        <v>42</v>
      </c>
      <c r="D11" s="16">
        <v>46058</v>
      </c>
      <c r="E11" s="16">
        <v>46059</v>
      </c>
      <c r="F11" s="9" t="s">
        <v>14</v>
      </c>
      <c r="G11" s="9" t="s">
        <v>15</v>
      </c>
      <c r="H11" s="9">
        <v>3</v>
      </c>
      <c r="I11" s="9" t="s">
        <v>59</v>
      </c>
      <c r="J11" s="9" t="s">
        <v>18</v>
      </c>
      <c r="K11" s="10">
        <f>IF(AND(E11&lt;&gt;"",D11&lt;&gt;""),E11-D11+1,"")</f>
        <v>2</v>
      </c>
      <c r="L11" s="21">
        <f ca="1">IF(OR(E11="",J11="完了"),"",E11-TODAY())</f>
        <v>-5</v>
      </c>
      <c r="M11" s="68"/>
      <c r="N11" s="42"/>
      <c r="O11" s="43" t="str">
        <f t="shared" ca="1" si="1"/>
        <v/>
      </c>
      <c r="P11" s="44" t="str">
        <f t="shared" ca="1" si="1"/>
        <v/>
      </c>
      <c r="Q11" s="44" t="str">
        <f t="shared" ca="1" si="1"/>
        <v/>
      </c>
      <c r="R11" s="44" t="str">
        <f t="shared" ca="1" si="1"/>
        <v/>
      </c>
      <c r="S11" s="44">
        <f t="shared" ca="1" si="1"/>
        <v>1</v>
      </c>
      <c r="T11" s="44">
        <f t="shared" ca="1" si="1"/>
        <v>1</v>
      </c>
      <c r="U11" s="44" t="str">
        <f t="shared" ca="1" si="1"/>
        <v/>
      </c>
      <c r="V11" s="44" t="str">
        <f t="shared" ca="1" si="1"/>
        <v/>
      </c>
      <c r="W11" s="44" t="str">
        <f t="shared" ca="1" si="1"/>
        <v/>
      </c>
      <c r="X11" s="44" t="str">
        <f t="shared" ca="1" si="1"/>
        <v/>
      </c>
      <c r="Y11" s="44" t="str">
        <f t="shared" ca="1" si="2"/>
        <v/>
      </c>
      <c r="Z11" s="44" t="str">
        <f t="shared" ca="1" si="2"/>
        <v/>
      </c>
      <c r="AA11" s="44" t="str">
        <f t="shared" ca="1" si="2"/>
        <v/>
      </c>
      <c r="AB11" s="44" t="str">
        <f t="shared" ca="1" si="2"/>
        <v/>
      </c>
      <c r="AC11" s="44" t="str">
        <f t="shared" ca="1" si="2"/>
        <v/>
      </c>
      <c r="AD11" s="44" t="str">
        <f t="shared" ca="1" si="2"/>
        <v/>
      </c>
      <c r="AE11" s="44" t="str">
        <f t="shared" ca="1" si="2"/>
        <v/>
      </c>
      <c r="AF11" s="44" t="str">
        <f t="shared" ca="1" si="2"/>
        <v/>
      </c>
      <c r="AG11" s="44" t="str">
        <f t="shared" ca="1" si="2"/>
        <v/>
      </c>
      <c r="AH11" s="44" t="str">
        <f t="shared" ca="1" si="2"/>
        <v/>
      </c>
      <c r="AI11" s="44" t="str">
        <f t="shared" ca="1" si="3"/>
        <v/>
      </c>
      <c r="AJ11" s="44" t="str">
        <f t="shared" ca="1" si="3"/>
        <v/>
      </c>
      <c r="AK11" s="44" t="str">
        <f t="shared" ca="1" si="3"/>
        <v/>
      </c>
      <c r="AL11" s="44" t="str">
        <f t="shared" ca="1" si="3"/>
        <v/>
      </c>
      <c r="AM11" s="44" t="str">
        <f t="shared" ca="1" si="3"/>
        <v/>
      </c>
      <c r="AN11" s="44" t="str">
        <f t="shared" ca="1" si="3"/>
        <v/>
      </c>
      <c r="AO11" s="44" t="str">
        <f t="shared" ca="1" si="3"/>
        <v/>
      </c>
      <c r="AP11" s="44" t="str">
        <f t="shared" ca="1" si="3"/>
        <v/>
      </c>
      <c r="AQ11" s="44" t="str">
        <f t="shared" ca="1" si="3"/>
        <v/>
      </c>
      <c r="AR11" s="44" t="str">
        <f t="shared" ca="1" si="3"/>
        <v/>
      </c>
      <c r="AS11" s="45" t="str">
        <f t="shared" ca="1" si="4"/>
        <v/>
      </c>
    </row>
    <row r="12" spans="2:45" x14ac:dyDescent="0.2">
      <c r="B12" s="22" t="s">
        <v>43</v>
      </c>
      <c r="C12" s="11" t="s">
        <v>44</v>
      </c>
      <c r="D12" s="17">
        <v>46060</v>
      </c>
      <c r="E12" s="17">
        <v>46063</v>
      </c>
      <c r="F12" s="11" t="s">
        <v>16</v>
      </c>
      <c r="G12" s="11" t="s">
        <v>17</v>
      </c>
      <c r="H12" s="11">
        <v>2</v>
      </c>
      <c r="I12" s="11" t="s">
        <v>60</v>
      </c>
      <c r="J12" s="11" t="s">
        <v>18</v>
      </c>
      <c r="K12" s="12">
        <f>IF(AND(E12&lt;&gt;"",D12&lt;&gt;""),E12-D12+1,"")</f>
        <v>4</v>
      </c>
      <c r="L12" s="23">
        <f ca="1">IF(OR(E12="",J12="完了"),"",E12-TODAY())</f>
        <v>-1</v>
      </c>
      <c r="M12" s="68"/>
      <c r="N12" s="42"/>
      <c r="O12" s="43" t="str">
        <f t="shared" ca="1" si="1"/>
        <v/>
      </c>
      <c r="P12" s="44" t="str">
        <f t="shared" ca="1" si="1"/>
        <v/>
      </c>
      <c r="Q12" s="44" t="str">
        <f t="shared" ca="1" si="1"/>
        <v/>
      </c>
      <c r="R12" s="44" t="str">
        <f t="shared" ca="1" si="1"/>
        <v/>
      </c>
      <c r="S12" s="44" t="str">
        <f t="shared" ca="1" si="1"/>
        <v/>
      </c>
      <c r="T12" s="44" t="str">
        <f t="shared" ca="1" si="1"/>
        <v/>
      </c>
      <c r="U12" s="44">
        <f t="shared" ca="1" si="1"/>
        <v>1</v>
      </c>
      <c r="V12" s="44">
        <f t="shared" ca="1" si="1"/>
        <v>1</v>
      </c>
      <c r="W12" s="44">
        <f t="shared" ca="1" si="1"/>
        <v>1</v>
      </c>
      <c r="X12" s="44">
        <f t="shared" ca="1" si="1"/>
        <v>1</v>
      </c>
      <c r="Y12" s="44" t="str">
        <f t="shared" ca="1" si="2"/>
        <v/>
      </c>
      <c r="Z12" s="44" t="str">
        <f t="shared" ca="1" si="2"/>
        <v/>
      </c>
      <c r="AA12" s="44" t="str">
        <f t="shared" ca="1" si="2"/>
        <v/>
      </c>
      <c r="AB12" s="44" t="str">
        <f t="shared" ca="1" si="2"/>
        <v/>
      </c>
      <c r="AC12" s="44" t="str">
        <f t="shared" ca="1" si="2"/>
        <v/>
      </c>
      <c r="AD12" s="44" t="str">
        <f t="shared" ca="1" si="2"/>
        <v/>
      </c>
      <c r="AE12" s="44" t="str">
        <f t="shared" ca="1" si="2"/>
        <v/>
      </c>
      <c r="AF12" s="44" t="str">
        <f t="shared" ca="1" si="2"/>
        <v/>
      </c>
      <c r="AG12" s="44" t="str">
        <f t="shared" ca="1" si="2"/>
        <v/>
      </c>
      <c r="AH12" s="44" t="str">
        <f t="shared" ca="1" si="2"/>
        <v/>
      </c>
      <c r="AI12" s="44" t="str">
        <f t="shared" ca="1" si="3"/>
        <v/>
      </c>
      <c r="AJ12" s="44" t="str">
        <f t="shared" ca="1" si="3"/>
        <v/>
      </c>
      <c r="AK12" s="44" t="str">
        <f t="shared" ca="1" si="3"/>
        <v/>
      </c>
      <c r="AL12" s="44" t="str">
        <f t="shared" ca="1" si="3"/>
        <v/>
      </c>
      <c r="AM12" s="44" t="str">
        <f t="shared" ca="1" si="3"/>
        <v/>
      </c>
      <c r="AN12" s="44" t="str">
        <f t="shared" ca="1" si="3"/>
        <v/>
      </c>
      <c r="AO12" s="44" t="str">
        <f t="shared" ca="1" si="3"/>
        <v/>
      </c>
      <c r="AP12" s="44" t="str">
        <f t="shared" ca="1" si="3"/>
        <v/>
      </c>
      <c r="AQ12" s="44" t="str">
        <f t="shared" ca="1" si="3"/>
        <v/>
      </c>
      <c r="AR12" s="44" t="str">
        <f t="shared" ca="1" si="3"/>
        <v/>
      </c>
      <c r="AS12" s="45" t="str">
        <f t="shared" ca="1" si="4"/>
        <v/>
      </c>
    </row>
    <row r="13" spans="2:45" x14ac:dyDescent="0.2">
      <c r="B13" s="20" t="s">
        <v>45</v>
      </c>
      <c r="C13" s="9" t="s">
        <v>46</v>
      </c>
      <c r="D13" s="16">
        <v>46064</v>
      </c>
      <c r="E13" s="16">
        <v>46065</v>
      </c>
      <c r="F13" s="9" t="s">
        <v>19</v>
      </c>
      <c r="G13" s="9" t="s">
        <v>20</v>
      </c>
      <c r="H13" s="9">
        <v>1</v>
      </c>
      <c r="I13" s="9" t="s">
        <v>61</v>
      </c>
      <c r="J13" s="9" t="s">
        <v>18</v>
      </c>
      <c r="K13" s="10">
        <f>IF(AND(E13&lt;&gt;"",D13&lt;&gt;""),E13-D13+1,"")</f>
        <v>2</v>
      </c>
      <c r="L13" s="21">
        <f ca="1">IF(OR(E13="",J13="完了"),"",E13-TODAY())</f>
        <v>1</v>
      </c>
      <c r="M13" s="68"/>
      <c r="N13" s="42"/>
      <c r="O13" s="43" t="str">
        <f t="shared" ca="1" si="1"/>
        <v/>
      </c>
      <c r="P13" s="44" t="str">
        <f t="shared" ca="1" si="1"/>
        <v/>
      </c>
      <c r="Q13" s="44" t="str">
        <f t="shared" ca="1" si="1"/>
        <v/>
      </c>
      <c r="R13" s="44" t="str">
        <f t="shared" ca="1" si="1"/>
        <v/>
      </c>
      <c r="S13" s="44" t="str">
        <f t="shared" ca="1" si="1"/>
        <v/>
      </c>
      <c r="T13" s="44" t="str">
        <f t="shared" ca="1" si="1"/>
        <v/>
      </c>
      <c r="U13" s="44" t="str">
        <f t="shared" ca="1" si="1"/>
        <v/>
      </c>
      <c r="V13" s="44" t="str">
        <f t="shared" ca="1" si="1"/>
        <v/>
      </c>
      <c r="W13" s="44" t="str">
        <f t="shared" ca="1" si="1"/>
        <v/>
      </c>
      <c r="X13" s="44" t="str">
        <f t="shared" ca="1" si="1"/>
        <v/>
      </c>
      <c r="Y13" s="44">
        <f t="shared" ca="1" si="2"/>
        <v>1</v>
      </c>
      <c r="Z13" s="44">
        <f t="shared" ca="1" si="2"/>
        <v>1</v>
      </c>
      <c r="AA13" s="44" t="str">
        <f t="shared" ca="1" si="2"/>
        <v/>
      </c>
      <c r="AB13" s="44" t="str">
        <f t="shared" ca="1" si="2"/>
        <v/>
      </c>
      <c r="AC13" s="44" t="str">
        <f t="shared" ca="1" si="2"/>
        <v/>
      </c>
      <c r="AD13" s="44" t="str">
        <f t="shared" ca="1" si="2"/>
        <v/>
      </c>
      <c r="AE13" s="44" t="str">
        <f t="shared" ca="1" si="2"/>
        <v/>
      </c>
      <c r="AF13" s="44" t="str">
        <f t="shared" ca="1" si="2"/>
        <v/>
      </c>
      <c r="AG13" s="44" t="str">
        <f t="shared" ca="1" si="2"/>
        <v/>
      </c>
      <c r="AH13" s="44" t="str">
        <f t="shared" ca="1" si="2"/>
        <v/>
      </c>
      <c r="AI13" s="44" t="str">
        <f t="shared" ca="1" si="3"/>
        <v/>
      </c>
      <c r="AJ13" s="44" t="str">
        <f t="shared" ca="1" si="3"/>
        <v/>
      </c>
      <c r="AK13" s="44" t="str">
        <f t="shared" ca="1" si="3"/>
        <v/>
      </c>
      <c r="AL13" s="44" t="str">
        <f t="shared" ca="1" si="3"/>
        <v/>
      </c>
      <c r="AM13" s="44" t="str">
        <f t="shared" ca="1" si="3"/>
        <v/>
      </c>
      <c r="AN13" s="44" t="str">
        <f t="shared" ca="1" si="3"/>
        <v/>
      </c>
      <c r="AO13" s="44" t="str">
        <f t="shared" ca="1" si="3"/>
        <v/>
      </c>
      <c r="AP13" s="44" t="str">
        <f t="shared" ca="1" si="3"/>
        <v/>
      </c>
      <c r="AQ13" s="44" t="str">
        <f t="shared" ca="1" si="3"/>
        <v/>
      </c>
      <c r="AR13" s="44" t="str">
        <f t="shared" ca="1" si="3"/>
        <v/>
      </c>
      <c r="AS13" s="45" t="str">
        <f t="shared" ca="1" si="4"/>
        <v/>
      </c>
    </row>
    <row r="14" spans="2:45" x14ac:dyDescent="0.2">
      <c r="B14" s="22" t="s">
        <v>47</v>
      </c>
      <c r="C14" s="11" t="s">
        <v>48</v>
      </c>
      <c r="D14" s="17">
        <v>46066</v>
      </c>
      <c r="E14" s="17">
        <v>46067</v>
      </c>
      <c r="F14" s="11" t="s">
        <v>22</v>
      </c>
      <c r="G14" s="11" t="s">
        <v>23</v>
      </c>
      <c r="H14" s="11">
        <v>1</v>
      </c>
      <c r="I14" s="11" t="s">
        <v>62</v>
      </c>
      <c r="J14" s="11" t="s">
        <v>18</v>
      </c>
      <c r="K14" s="12">
        <f>IF(AND(E14&lt;&gt;"",D14&lt;&gt;""),E14-D14+1,"")</f>
        <v>2</v>
      </c>
      <c r="L14" s="23">
        <f ca="1">IF(OR(E14="",J14="完了"),"",E14-TODAY())</f>
        <v>3</v>
      </c>
      <c r="M14" s="68"/>
      <c r="N14" s="42"/>
      <c r="O14" s="43" t="str">
        <f t="shared" ca="1" si="1"/>
        <v/>
      </c>
      <c r="P14" s="44" t="str">
        <f t="shared" ca="1" si="1"/>
        <v/>
      </c>
      <c r="Q14" s="44" t="str">
        <f t="shared" ca="1" si="1"/>
        <v/>
      </c>
      <c r="R14" s="44" t="str">
        <f t="shared" ca="1" si="1"/>
        <v/>
      </c>
      <c r="S14" s="44" t="str">
        <f t="shared" ca="1" si="1"/>
        <v/>
      </c>
      <c r="T14" s="44" t="str">
        <f t="shared" ca="1" si="1"/>
        <v/>
      </c>
      <c r="U14" s="44" t="str">
        <f t="shared" ca="1" si="1"/>
        <v/>
      </c>
      <c r="V14" s="44" t="str">
        <f t="shared" ca="1" si="1"/>
        <v/>
      </c>
      <c r="W14" s="44" t="str">
        <f t="shared" ca="1" si="1"/>
        <v/>
      </c>
      <c r="X14" s="44" t="str">
        <f t="shared" ca="1" si="1"/>
        <v/>
      </c>
      <c r="Y14" s="44" t="str">
        <f t="shared" ca="1" si="2"/>
        <v/>
      </c>
      <c r="Z14" s="44" t="str">
        <f t="shared" ca="1" si="2"/>
        <v/>
      </c>
      <c r="AA14" s="44">
        <f t="shared" ca="1" si="2"/>
        <v>1</v>
      </c>
      <c r="AB14" s="44">
        <f t="shared" ca="1" si="2"/>
        <v>1</v>
      </c>
      <c r="AC14" s="44" t="str">
        <f t="shared" ca="1" si="2"/>
        <v/>
      </c>
      <c r="AD14" s="44" t="str">
        <f t="shared" ca="1" si="2"/>
        <v/>
      </c>
      <c r="AE14" s="44" t="str">
        <f t="shared" ca="1" si="2"/>
        <v/>
      </c>
      <c r="AF14" s="44" t="str">
        <f t="shared" ca="1" si="2"/>
        <v/>
      </c>
      <c r="AG14" s="44" t="str">
        <f t="shared" ca="1" si="2"/>
        <v/>
      </c>
      <c r="AH14" s="44" t="str">
        <f t="shared" ca="1" si="2"/>
        <v/>
      </c>
      <c r="AI14" s="44" t="str">
        <f t="shared" ca="1" si="3"/>
        <v/>
      </c>
      <c r="AJ14" s="44" t="str">
        <f t="shared" ca="1" si="3"/>
        <v/>
      </c>
      <c r="AK14" s="44" t="str">
        <f t="shared" ca="1" si="3"/>
        <v/>
      </c>
      <c r="AL14" s="44" t="str">
        <f t="shared" ca="1" si="3"/>
        <v/>
      </c>
      <c r="AM14" s="44" t="str">
        <f t="shared" ca="1" si="3"/>
        <v/>
      </c>
      <c r="AN14" s="44" t="str">
        <f t="shared" ca="1" si="3"/>
        <v/>
      </c>
      <c r="AO14" s="44" t="str">
        <f t="shared" ca="1" si="3"/>
        <v/>
      </c>
      <c r="AP14" s="44" t="str">
        <f t="shared" ca="1" si="3"/>
        <v/>
      </c>
      <c r="AQ14" s="44" t="str">
        <f t="shared" ca="1" si="3"/>
        <v/>
      </c>
      <c r="AR14" s="44" t="str">
        <f t="shared" ca="1" si="3"/>
        <v/>
      </c>
      <c r="AS14" s="45" t="str">
        <f t="shared" ca="1" si="4"/>
        <v/>
      </c>
    </row>
    <row r="15" spans="2:45" x14ac:dyDescent="0.2">
      <c r="B15" s="20" t="s">
        <v>49</v>
      </c>
      <c r="C15" s="9" t="s">
        <v>50</v>
      </c>
      <c r="D15" s="16">
        <v>46068</v>
      </c>
      <c r="E15" s="16">
        <v>46070</v>
      </c>
      <c r="F15" s="9" t="s">
        <v>24</v>
      </c>
      <c r="G15" s="9" t="s">
        <v>25</v>
      </c>
      <c r="H15" s="9"/>
      <c r="I15" s="9" t="s">
        <v>63</v>
      </c>
      <c r="J15" s="9" t="s">
        <v>21</v>
      </c>
      <c r="K15" s="10">
        <f>IF(AND(E15&lt;&gt;"",D15&lt;&gt;""),E15-D15+1,"")</f>
        <v>3</v>
      </c>
      <c r="L15" s="21">
        <f ca="1">IF(OR(E15="",J15="完了"),"",E15-TODAY())</f>
        <v>6</v>
      </c>
      <c r="M15" s="68"/>
      <c r="N15" s="42"/>
      <c r="O15" s="43" t="str">
        <f t="shared" ca="1" si="1"/>
        <v/>
      </c>
      <c r="P15" s="44" t="str">
        <f t="shared" ca="1" si="1"/>
        <v/>
      </c>
      <c r="Q15" s="44" t="str">
        <f t="shared" ca="1" si="1"/>
        <v/>
      </c>
      <c r="R15" s="44" t="str">
        <f t="shared" ca="1" si="1"/>
        <v/>
      </c>
      <c r="S15" s="44" t="str">
        <f t="shared" ca="1" si="1"/>
        <v/>
      </c>
      <c r="T15" s="44" t="str">
        <f t="shared" ca="1" si="1"/>
        <v/>
      </c>
      <c r="U15" s="44" t="str">
        <f t="shared" ca="1" si="1"/>
        <v/>
      </c>
      <c r="V15" s="44" t="str">
        <f t="shared" ca="1" si="1"/>
        <v/>
      </c>
      <c r="W15" s="44" t="str">
        <f t="shared" ca="1" si="1"/>
        <v/>
      </c>
      <c r="X15" s="44" t="str">
        <f t="shared" ca="1" si="1"/>
        <v/>
      </c>
      <c r="Y15" s="44" t="str">
        <f t="shared" ca="1" si="2"/>
        <v/>
      </c>
      <c r="Z15" s="44" t="str">
        <f t="shared" ca="1" si="2"/>
        <v/>
      </c>
      <c r="AA15" s="44" t="str">
        <f t="shared" ca="1" si="2"/>
        <v/>
      </c>
      <c r="AB15" s="44" t="str">
        <f t="shared" ca="1" si="2"/>
        <v/>
      </c>
      <c r="AC15" s="44">
        <f t="shared" ca="1" si="2"/>
        <v>1</v>
      </c>
      <c r="AD15" s="44">
        <f t="shared" ca="1" si="2"/>
        <v>1</v>
      </c>
      <c r="AE15" s="44">
        <f t="shared" ca="1" si="2"/>
        <v>1</v>
      </c>
      <c r="AF15" s="44" t="str">
        <f t="shared" ca="1" si="2"/>
        <v/>
      </c>
      <c r="AG15" s="44" t="str">
        <f t="shared" ca="1" si="2"/>
        <v/>
      </c>
      <c r="AH15" s="44" t="str">
        <f t="shared" ca="1" si="2"/>
        <v/>
      </c>
      <c r="AI15" s="44" t="str">
        <f t="shared" ca="1" si="3"/>
        <v/>
      </c>
      <c r="AJ15" s="44" t="str">
        <f t="shared" ca="1" si="3"/>
        <v/>
      </c>
      <c r="AK15" s="44" t="str">
        <f t="shared" ca="1" si="3"/>
        <v/>
      </c>
      <c r="AL15" s="44" t="str">
        <f t="shared" ca="1" si="3"/>
        <v/>
      </c>
      <c r="AM15" s="44" t="str">
        <f t="shared" ca="1" si="3"/>
        <v/>
      </c>
      <c r="AN15" s="44" t="str">
        <f t="shared" ca="1" si="3"/>
        <v/>
      </c>
      <c r="AO15" s="44" t="str">
        <f t="shared" ca="1" si="3"/>
        <v/>
      </c>
      <c r="AP15" s="44" t="str">
        <f t="shared" ca="1" si="3"/>
        <v/>
      </c>
      <c r="AQ15" s="44" t="str">
        <f t="shared" ca="1" si="3"/>
        <v/>
      </c>
      <c r="AR15" s="44" t="str">
        <f t="shared" ca="1" si="3"/>
        <v/>
      </c>
      <c r="AS15" s="45" t="str">
        <f t="shared" ca="1" si="4"/>
        <v/>
      </c>
    </row>
    <row r="16" spans="2:45" x14ac:dyDescent="0.2">
      <c r="B16" s="22" t="s">
        <v>51</v>
      </c>
      <c r="C16" s="11" t="s">
        <v>52</v>
      </c>
      <c r="D16" s="17">
        <v>46071</v>
      </c>
      <c r="E16" s="17">
        <v>46073</v>
      </c>
      <c r="F16" s="11" t="s">
        <v>26</v>
      </c>
      <c r="G16" s="11" t="s">
        <v>27</v>
      </c>
      <c r="H16" s="11"/>
      <c r="I16" s="11" t="s">
        <v>64</v>
      </c>
      <c r="J16" s="11" t="s">
        <v>21</v>
      </c>
      <c r="K16" s="12">
        <f>IF(AND(E16&lt;&gt;"",D16&lt;&gt;""),E16-D16+1,"")</f>
        <v>3</v>
      </c>
      <c r="L16" s="23">
        <f ca="1">IF(OR(E16="",J16="完了"),"",E16-TODAY())</f>
        <v>9</v>
      </c>
      <c r="M16" s="68"/>
      <c r="N16" s="42"/>
      <c r="O16" s="43" t="str">
        <f t="shared" ca="1" si="1"/>
        <v/>
      </c>
      <c r="P16" s="44" t="str">
        <f t="shared" ca="1" si="1"/>
        <v/>
      </c>
      <c r="Q16" s="44" t="str">
        <f t="shared" ca="1" si="1"/>
        <v/>
      </c>
      <c r="R16" s="44" t="str">
        <f t="shared" ca="1" si="1"/>
        <v/>
      </c>
      <c r="S16" s="44" t="str">
        <f t="shared" ca="1" si="1"/>
        <v/>
      </c>
      <c r="T16" s="44" t="str">
        <f t="shared" ca="1" si="1"/>
        <v/>
      </c>
      <c r="U16" s="44" t="str">
        <f t="shared" ca="1" si="1"/>
        <v/>
      </c>
      <c r="V16" s="44" t="str">
        <f t="shared" ca="1" si="1"/>
        <v/>
      </c>
      <c r="W16" s="44" t="str">
        <f t="shared" ca="1" si="1"/>
        <v/>
      </c>
      <c r="X16" s="44" t="str">
        <f t="shared" ca="1" si="1"/>
        <v/>
      </c>
      <c r="Y16" s="44" t="str">
        <f t="shared" ca="1" si="2"/>
        <v/>
      </c>
      <c r="Z16" s="44" t="str">
        <f t="shared" ca="1" si="2"/>
        <v/>
      </c>
      <c r="AA16" s="44" t="str">
        <f t="shared" ca="1" si="2"/>
        <v/>
      </c>
      <c r="AB16" s="44" t="str">
        <f t="shared" ca="1" si="2"/>
        <v/>
      </c>
      <c r="AC16" s="44" t="str">
        <f t="shared" ca="1" si="2"/>
        <v/>
      </c>
      <c r="AD16" s="44" t="str">
        <f t="shared" ca="1" si="2"/>
        <v/>
      </c>
      <c r="AE16" s="44" t="str">
        <f t="shared" ca="1" si="2"/>
        <v/>
      </c>
      <c r="AF16" s="44">
        <f t="shared" ca="1" si="2"/>
        <v>1</v>
      </c>
      <c r="AG16" s="44">
        <f t="shared" ca="1" si="2"/>
        <v>1</v>
      </c>
      <c r="AH16" s="44">
        <f t="shared" ca="1" si="2"/>
        <v>1</v>
      </c>
      <c r="AI16" s="44" t="str">
        <f t="shared" ca="1" si="3"/>
        <v/>
      </c>
      <c r="AJ16" s="44" t="str">
        <f t="shared" ca="1" si="3"/>
        <v/>
      </c>
      <c r="AK16" s="44" t="str">
        <f t="shared" ca="1" si="3"/>
        <v/>
      </c>
      <c r="AL16" s="44" t="str">
        <f t="shared" ca="1" si="3"/>
        <v/>
      </c>
      <c r="AM16" s="44" t="str">
        <f t="shared" ca="1" si="3"/>
        <v/>
      </c>
      <c r="AN16" s="44" t="str">
        <f t="shared" ca="1" si="3"/>
        <v/>
      </c>
      <c r="AO16" s="44" t="str">
        <f t="shared" ca="1" si="3"/>
        <v/>
      </c>
      <c r="AP16" s="44" t="str">
        <f t="shared" ca="1" si="3"/>
        <v/>
      </c>
      <c r="AQ16" s="44" t="str">
        <f t="shared" ca="1" si="3"/>
        <v/>
      </c>
      <c r="AR16" s="44" t="str">
        <f t="shared" ca="1" si="3"/>
        <v/>
      </c>
      <c r="AS16" s="45" t="str">
        <f t="shared" ca="1" si="4"/>
        <v/>
      </c>
    </row>
    <row r="17" spans="2:45" x14ac:dyDescent="0.2">
      <c r="B17" s="20" t="s">
        <v>53</v>
      </c>
      <c r="C17" s="9" t="s">
        <v>54</v>
      </c>
      <c r="D17" s="16">
        <v>46074</v>
      </c>
      <c r="E17" s="16">
        <v>46077</v>
      </c>
      <c r="F17" s="9" t="s">
        <v>28</v>
      </c>
      <c r="G17" s="9" t="s">
        <v>29</v>
      </c>
      <c r="H17" s="9"/>
      <c r="I17" s="9" t="s">
        <v>65</v>
      </c>
      <c r="J17" s="9" t="s">
        <v>21</v>
      </c>
      <c r="K17" s="10">
        <f>IF(AND(E17&lt;&gt;"",D17&lt;&gt;""),E17-D17+1,"")</f>
        <v>4</v>
      </c>
      <c r="L17" s="21">
        <f ca="1">IF(OR(E17="",J17="完了"),"",E17-TODAY())</f>
        <v>13</v>
      </c>
      <c r="M17" s="68"/>
      <c r="N17" s="42"/>
      <c r="O17" s="43" t="str">
        <f t="shared" ca="1" si="1"/>
        <v/>
      </c>
      <c r="P17" s="44" t="str">
        <f t="shared" ca="1" si="1"/>
        <v/>
      </c>
      <c r="Q17" s="44" t="str">
        <f t="shared" ca="1" si="1"/>
        <v/>
      </c>
      <c r="R17" s="44" t="str">
        <f t="shared" ca="1" si="1"/>
        <v/>
      </c>
      <c r="S17" s="44" t="str">
        <f t="shared" ca="1" si="1"/>
        <v/>
      </c>
      <c r="T17" s="44" t="str">
        <f t="shared" ca="1" si="1"/>
        <v/>
      </c>
      <c r="U17" s="44" t="str">
        <f t="shared" ca="1" si="1"/>
        <v/>
      </c>
      <c r="V17" s="44" t="str">
        <f t="shared" ca="1" si="1"/>
        <v/>
      </c>
      <c r="W17" s="44" t="str">
        <f t="shared" ca="1" si="1"/>
        <v/>
      </c>
      <c r="X17" s="44" t="str">
        <f t="shared" ca="1" si="1"/>
        <v/>
      </c>
      <c r="Y17" s="44" t="str">
        <f t="shared" ca="1" si="2"/>
        <v/>
      </c>
      <c r="Z17" s="44" t="str">
        <f t="shared" ca="1" si="2"/>
        <v/>
      </c>
      <c r="AA17" s="44" t="str">
        <f t="shared" ca="1" si="2"/>
        <v/>
      </c>
      <c r="AB17" s="44" t="str">
        <f t="shared" ca="1" si="2"/>
        <v/>
      </c>
      <c r="AC17" s="44" t="str">
        <f t="shared" ca="1" si="2"/>
        <v/>
      </c>
      <c r="AD17" s="44" t="str">
        <f t="shared" ca="1" si="2"/>
        <v/>
      </c>
      <c r="AE17" s="44" t="str">
        <f t="shared" ca="1" si="2"/>
        <v/>
      </c>
      <c r="AF17" s="44" t="str">
        <f t="shared" ca="1" si="2"/>
        <v/>
      </c>
      <c r="AG17" s="44" t="str">
        <f t="shared" ca="1" si="2"/>
        <v/>
      </c>
      <c r="AH17" s="44" t="str">
        <f t="shared" ca="1" si="2"/>
        <v/>
      </c>
      <c r="AI17" s="44">
        <f t="shared" ca="1" si="3"/>
        <v>1</v>
      </c>
      <c r="AJ17" s="44">
        <f t="shared" ca="1" si="3"/>
        <v>1</v>
      </c>
      <c r="AK17" s="44">
        <f t="shared" ca="1" si="3"/>
        <v>1</v>
      </c>
      <c r="AL17" s="44">
        <f t="shared" ca="1" si="3"/>
        <v>1</v>
      </c>
      <c r="AM17" s="44" t="str">
        <f t="shared" ca="1" si="3"/>
        <v/>
      </c>
      <c r="AN17" s="44" t="str">
        <f t="shared" ca="1" si="3"/>
        <v/>
      </c>
      <c r="AO17" s="44" t="str">
        <f t="shared" ca="1" si="3"/>
        <v/>
      </c>
      <c r="AP17" s="44" t="str">
        <f t="shared" ca="1" si="3"/>
        <v/>
      </c>
      <c r="AQ17" s="44" t="str">
        <f t="shared" ca="1" si="3"/>
        <v/>
      </c>
      <c r="AR17" s="44" t="str">
        <f t="shared" ca="1" si="3"/>
        <v/>
      </c>
      <c r="AS17" s="45" t="str">
        <f t="shared" ca="1" si="4"/>
        <v/>
      </c>
    </row>
    <row r="18" spans="2:45" x14ac:dyDescent="0.2">
      <c r="B18" s="22" t="s">
        <v>55</v>
      </c>
      <c r="C18" s="11" t="s">
        <v>56</v>
      </c>
      <c r="D18" s="17">
        <v>46078</v>
      </c>
      <c r="E18" s="17">
        <v>46081</v>
      </c>
      <c r="F18" s="11" t="s">
        <v>30</v>
      </c>
      <c r="G18" s="11" t="s">
        <v>31</v>
      </c>
      <c r="H18" s="11"/>
      <c r="I18" s="11" t="s">
        <v>66</v>
      </c>
      <c r="J18" s="11" t="s">
        <v>21</v>
      </c>
      <c r="K18" s="12">
        <f>IF(AND(E18&lt;&gt;"",D18&lt;&gt;""),E18-D18+1,"")</f>
        <v>4</v>
      </c>
      <c r="L18" s="23">
        <f ca="1">IF(OR(E18="",J18="完了"),"",E18-TODAY())</f>
        <v>17</v>
      </c>
      <c r="M18" s="68"/>
      <c r="N18" s="42"/>
      <c r="O18" s="43" t="str">
        <f t="shared" ca="1" si="1"/>
        <v/>
      </c>
      <c r="P18" s="44" t="str">
        <f t="shared" ca="1" si="1"/>
        <v/>
      </c>
      <c r="Q18" s="44" t="str">
        <f t="shared" ca="1" si="1"/>
        <v/>
      </c>
      <c r="R18" s="44" t="str">
        <f t="shared" ca="1" si="1"/>
        <v/>
      </c>
      <c r="S18" s="44" t="str">
        <f t="shared" ca="1" si="1"/>
        <v/>
      </c>
      <c r="T18" s="44" t="str">
        <f t="shared" ca="1" si="1"/>
        <v/>
      </c>
      <c r="U18" s="44" t="str">
        <f t="shared" ca="1" si="1"/>
        <v/>
      </c>
      <c r="V18" s="44" t="str">
        <f t="shared" ca="1" si="1"/>
        <v/>
      </c>
      <c r="W18" s="44" t="str">
        <f t="shared" ca="1" si="1"/>
        <v/>
      </c>
      <c r="X18" s="44" t="str">
        <f t="shared" ca="1" si="1"/>
        <v/>
      </c>
      <c r="Y18" s="44" t="str">
        <f t="shared" ca="1" si="2"/>
        <v/>
      </c>
      <c r="Z18" s="44" t="str">
        <f t="shared" ca="1" si="2"/>
        <v/>
      </c>
      <c r="AA18" s="44" t="str">
        <f t="shared" ca="1" si="2"/>
        <v/>
      </c>
      <c r="AB18" s="44" t="str">
        <f t="shared" ca="1" si="2"/>
        <v/>
      </c>
      <c r="AC18" s="44" t="str">
        <f t="shared" ca="1" si="2"/>
        <v/>
      </c>
      <c r="AD18" s="44" t="str">
        <f t="shared" ca="1" si="2"/>
        <v/>
      </c>
      <c r="AE18" s="44" t="str">
        <f t="shared" ca="1" si="2"/>
        <v/>
      </c>
      <c r="AF18" s="44" t="str">
        <f t="shared" ca="1" si="2"/>
        <v/>
      </c>
      <c r="AG18" s="44" t="str">
        <f t="shared" ca="1" si="2"/>
        <v/>
      </c>
      <c r="AH18" s="44" t="str">
        <f t="shared" ca="1" si="2"/>
        <v/>
      </c>
      <c r="AI18" s="44" t="str">
        <f t="shared" ca="1" si="3"/>
        <v/>
      </c>
      <c r="AJ18" s="44" t="str">
        <f t="shared" ca="1" si="3"/>
        <v/>
      </c>
      <c r="AK18" s="44" t="str">
        <f t="shared" ca="1" si="3"/>
        <v/>
      </c>
      <c r="AL18" s="44" t="str">
        <f t="shared" ca="1" si="3"/>
        <v/>
      </c>
      <c r="AM18" s="44">
        <f t="shared" ca="1" si="3"/>
        <v>1</v>
      </c>
      <c r="AN18" s="44">
        <f t="shared" ca="1" si="3"/>
        <v>1</v>
      </c>
      <c r="AO18" s="44">
        <f t="shared" ca="1" si="3"/>
        <v>1</v>
      </c>
      <c r="AP18" s="44">
        <f t="shared" ca="1" si="3"/>
        <v>1</v>
      </c>
      <c r="AQ18" s="44" t="str">
        <f t="shared" ca="1" si="3"/>
        <v/>
      </c>
      <c r="AR18" s="44" t="str">
        <f t="shared" ca="1" si="3"/>
        <v/>
      </c>
      <c r="AS18" s="45" t="str">
        <f t="shared" ca="1" si="4"/>
        <v/>
      </c>
    </row>
    <row r="19" spans="2:45" x14ac:dyDescent="0.2">
      <c r="B19" s="24"/>
      <c r="C19" s="13"/>
      <c r="D19" s="18"/>
      <c r="E19" s="18"/>
      <c r="F19" s="13"/>
      <c r="G19" s="13"/>
      <c r="H19" s="9"/>
      <c r="I19" s="9"/>
      <c r="J19" s="9"/>
      <c r="K19" s="9"/>
      <c r="L19" s="25" t="str">
        <f ca="1">IF(OR(E19="",J19="完了"),"",E19-TODAY())</f>
        <v/>
      </c>
      <c r="M19" s="69"/>
      <c r="N19" s="42"/>
      <c r="O19" s="43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4"/>
      <c r="AE19" s="44"/>
      <c r="AF19" s="44"/>
      <c r="AG19" s="44"/>
      <c r="AH19" s="44"/>
      <c r="AI19" s="44"/>
      <c r="AJ19" s="44"/>
      <c r="AK19" s="44"/>
      <c r="AL19" s="44"/>
      <c r="AM19" s="44"/>
      <c r="AN19" s="44"/>
      <c r="AO19" s="44"/>
      <c r="AP19" s="44"/>
      <c r="AQ19" s="44"/>
      <c r="AR19" s="44"/>
      <c r="AS19" s="45"/>
    </row>
    <row r="20" spans="2:45" x14ac:dyDescent="0.2">
      <c r="B20" s="26"/>
      <c r="C20" s="14"/>
      <c r="D20" s="19"/>
      <c r="E20" s="19"/>
      <c r="F20" s="14"/>
      <c r="G20" s="14"/>
      <c r="H20" s="11"/>
      <c r="I20" s="11"/>
      <c r="J20" s="11"/>
      <c r="K20" s="11"/>
      <c r="L20" s="27" t="str">
        <f ca="1">IF(OR(E20="",J20="完了"),"",E20-TODAY())</f>
        <v/>
      </c>
      <c r="M20" s="69"/>
      <c r="N20" s="42"/>
      <c r="O20" s="43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4"/>
      <c r="AE20" s="44"/>
      <c r="AF20" s="44"/>
      <c r="AG20" s="44"/>
      <c r="AH20" s="44"/>
      <c r="AI20" s="44"/>
      <c r="AJ20" s="44"/>
      <c r="AK20" s="44"/>
      <c r="AL20" s="44"/>
      <c r="AM20" s="44"/>
      <c r="AN20" s="44"/>
      <c r="AO20" s="44"/>
      <c r="AP20" s="44"/>
      <c r="AQ20" s="44"/>
      <c r="AR20" s="44"/>
      <c r="AS20" s="45"/>
    </row>
    <row r="21" spans="2:45" x14ac:dyDescent="0.2">
      <c r="B21" s="24"/>
      <c r="C21" s="13"/>
      <c r="D21" s="18"/>
      <c r="E21" s="18"/>
      <c r="F21" s="13"/>
      <c r="G21" s="13"/>
      <c r="H21" s="9"/>
      <c r="I21" s="9"/>
      <c r="J21" s="9"/>
      <c r="K21" s="9"/>
      <c r="L21" s="25" t="str">
        <f ca="1">IF(OR(E21="",J21="完了"),"",E21-TODAY())</f>
        <v/>
      </c>
      <c r="M21" s="69"/>
      <c r="N21" s="42"/>
      <c r="O21" s="43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4"/>
      <c r="AE21" s="44"/>
      <c r="AF21" s="44"/>
      <c r="AG21" s="44"/>
      <c r="AH21" s="44"/>
      <c r="AI21" s="44"/>
      <c r="AJ21" s="44"/>
      <c r="AK21" s="44"/>
      <c r="AL21" s="44"/>
      <c r="AM21" s="44"/>
      <c r="AN21" s="44"/>
      <c r="AO21" s="44"/>
      <c r="AP21" s="44"/>
      <c r="AQ21" s="44"/>
      <c r="AR21" s="44"/>
      <c r="AS21" s="45"/>
    </row>
    <row r="22" spans="2:45" x14ac:dyDescent="0.2">
      <c r="B22" s="26"/>
      <c r="C22" s="14"/>
      <c r="D22" s="19"/>
      <c r="E22" s="19"/>
      <c r="F22" s="14"/>
      <c r="G22" s="14"/>
      <c r="H22" s="11"/>
      <c r="I22" s="11"/>
      <c r="J22" s="11"/>
      <c r="K22" s="11"/>
      <c r="L22" s="27" t="str">
        <f ca="1">IF(OR(E22="",J22="完了"),"",E22-TODAY())</f>
        <v/>
      </c>
      <c r="M22" s="69"/>
      <c r="N22" s="42"/>
      <c r="O22" s="43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44"/>
      <c r="AG22" s="44"/>
      <c r="AH22" s="44"/>
      <c r="AI22" s="44"/>
      <c r="AJ22" s="44"/>
      <c r="AK22" s="44"/>
      <c r="AL22" s="44"/>
      <c r="AM22" s="44"/>
      <c r="AN22" s="44"/>
      <c r="AO22" s="44"/>
      <c r="AP22" s="44"/>
      <c r="AQ22" s="44"/>
      <c r="AR22" s="44"/>
      <c r="AS22" s="45"/>
    </row>
    <row r="23" spans="2:45" ht="13.8" thickBot="1" x14ac:dyDescent="0.25">
      <c r="B23" s="61"/>
      <c r="C23" s="62"/>
      <c r="D23" s="63"/>
      <c r="E23" s="63"/>
      <c r="F23" s="62"/>
      <c r="G23" s="62"/>
      <c r="H23" s="64"/>
      <c r="I23" s="64"/>
      <c r="J23" s="64"/>
      <c r="K23" s="64"/>
      <c r="L23" s="65" t="str">
        <f ca="1">IF(OR(E23="",J23="完了"),"",E23-TODAY())</f>
        <v/>
      </c>
      <c r="M23" s="69"/>
      <c r="N23" s="42"/>
      <c r="O23" s="46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47"/>
      <c r="AJ23" s="47"/>
      <c r="AK23" s="47"/>
      <c r="AL23" s="47"/>
      <c r="AM23" s="47"/>
      <c r="AN23" s="47"/>
      <c r="AO23" s="47"/>
      <c r="AP23" s="47"/>
      <c r="AQ23" s="47"/>
      <c r="AR23" s="47"/>
      <c r="AS23" s="48"/>
    </row>
    <row r="24" spans="2:45" x14ac:dyDescent="0.2">
      <c r="L24" s="7" t="str">
        <f ca="1">IF(OR(E24="",J24="完了"),"",E24-TODAY())</f>
        <v/>
      </c>
    </row>
    <row r="25" spans="2:45" x14ac:dyDescent="0.2">
      <c r="L25" s="7" t="str">
        <f ca="1">IF(OR(E25="",J25="完了"),"",E25-TODAY())</f>
        <v/>
      </c>
    </row>
    <row r="26" spans="2:45" x14ac:dyDescent="0.2">
      <c r="L26" s="7" t="str">
        <f ca="1">IF(OR(E26="",J26="完了"),"",E26-TODAY())</f>
        <v/>
      </c>
    </row>
    <row r="27" spans="2:45" x14ac:dyDescent="0.2">
      <c r="L27" s="7" t="str">
        <f ca="1">IF(OR(E27="",J27="完了"),"",E27-TODAY())</f>
        <v/>
      </c>
    </row>
    <row r="28" spans="2:45" x14ac:dyDescent="0.2">
      <c r="L28" s="7" t="str">
        <f ca="1">IF(OR(E28="",J28="完了"),"",E28-TODAY())</f>
        <v/>
      </c>
    </row>
    <row r="29" spans="2:45" x14ac:dyDescent="0.2">
      <c r="L29" s="7" t="str">
        <f ca="1">IF(OR(E29="",J29="完了"),"",E29-TODAY())</f>
        <v/>
      </c>
    </row>
    <row r="30" spans="2:45" x14ac:dyDescent="0.2">
      <c r="L30" s="7" t="str">
        <f ca="1">IF(OR(E30="",J30="完了"),"",E30-TODAY())</f>
        <v/>
      </c>
    </row>
    <row r="31" spans="2:45" x14ac:dyDescent="0.2">
      <c r="L31" s="7" t="str">
        <f ca="1">IF(OR(E31="",J31="完了"),"",E31-TODAY())</f>
        <v/>
      </c>
    </row>
    <row r="32" spans="2:45" x14ac:dyDescent="0.2">
      <c r="L32" s="7" t="str">
        <f ca="1">IF(OR(E32="",J32="完了"),"",E32-TODAY())</f>
        <v/>
      </c>
    </row>
    <row r="33" spans="12:12" x14ac:dyDescent="0.2">
      <c r="L33" s="7" t="str">
        <f ca="1">IF(OR(E33="",J33="完了"),"",E33-TODAY())</f>
        <v/>
      </c>
    </row>
    <row r="34" spans="12:12" x14ac:dyDescent="0.2">
      <c r="L34" s="7" t="str">
        <f ca="1">IF(OR(E34="",J34="完了"),"",E34-TODAY())</f>
        <v/>
      </c>
    </row>
    <row r="35" spans="12:12" x14ac:dyDescent="0.2">
      <c r="L35" s="7" t="str">
        <f ca="1">IF(OR(E35="",J35="完了"),"",E35-TODAY())</f>
        <v/>
      </c>
    </row>
    <row r="36" spans="12:12" x14ac:dyDescent="0.2">
      <c r="L36" s="7" t="str">
        <f ca="1">IF(OR(E36="",J36="完了"),"",E36-TODAY())</f>
        <v/>
      </c>
    </row>
    <row r="37" spans="12:12" x14ac:dyDescent="0.2">
      <c r="L37" s="7" t="str">
        <f ca="1">IF(OR(E37="",J37="完了"),"",E37-TODAY())</f>
        <v/>
      </c>
    </row>
    <row r="38" spans="12:12" x14ac:dyDescent="0.2">
      <c r="L38" s="7" t="str">
        <f ca="1">IF(OR(E38="",J38="完了"),"",E38-TODAY())</f>
        <v/>
      </c>
    </row>
    <row r="39" spans="12:12" x14ac:dyDescent="0.2">
      <c r="L39" s="7" t="str">
        <f ca="1">IF(OR(E39="",J39="完了"),"",E39-TODAY())</f>
        <v/>
      </c>
    </row>
    <row r="40" spans="12:12" x14ac:dyDescent="0.2">
      <c r="L40" s="7" t="str">
        <f ca="1">IF(OR(E40="",J40="完了"),"",E40-TODAY())</f>
        <v/>
      </c>
    </row>
    <row r="41" spans="12:12" x14ac:dyDescent="0.2">
      <c r="L41" s="7" t="str">
        <f ca="1">IF(OR(E41="",J41="完了"),"",E41-TODAY())</f>
        <v/>
      </c>
    </row>
    <row r="42" spans="12:12" x14ac:dyDescent="0.2">
      <c r="L42" s="7" t="str">
        <f ca="1">IF(OR(E42="",J42="完了"),"",E42-TODAY())</f>
        <v/>
      </c>
    </row>
    <row r="43" spans="12:12" x14ac:dyDescent="0.2">
      <c r="L43" s="7" t="str">
        <f ca="1">IF(OR(E43="",J43="完了"),"",E43-TODAY())</f>
        <v/>
      </c>
    </row>
    <row r="44" spans="12:12" x14ac:dyDescent="0.2">
      <c r="L44" s="7" t="str">
        <f ca="1">IF(OR(E44="",J44="完了"),"",E44-TODAY())</f>
        <v/>
      </c>
    </row>
    <row r="45" spans="12:12" x14ac:dyDescent="0.2">
      <c r="L45" s="7" t="str">
        <f ca="1">IF(OR(E45="",J45="完了"),"",E45-TODAY())</f>
        <v/>
      </c>
    </row>
    <row r="46" spans="12:12" x14ac:dyDescent="0.2">
      <c r="L46" s="7" t="str">
        <f ca="1">IF(OR(E46="",J46="完了"),"",E46-TODAY())</f>
        <v/>
      </c>
    </row>
    <row r="47" spans="12:12" x14ac:dyDescent="0.2">
      <c r="L47" s="7" t="str">
        <f ca="1">IF(OR(E47="",J47="完了"),"",E47-TODAY())</f>
        <v/>
      </c>
    </row>
    <row r="48" spans="12:12" x14ac:dyDescent="0.2">
      <c r="L48" s="7" t="str">
        <f ca="1">IF(OR(E48="",J48="完了"),"",E48-TODAY())</f>
        <v/>
      </c>
    </row>
    <row r="49" spans="12:12" x14ac:dyDescent="0.2">
      <c r="L49" s="7" t="str">
        <f ca="1">IF(OR(E49="",J49="完了"),"",E49-TODAY())</f>
        <v/>
      </c>
    </row>
    <row r="50" spans="12:12" x14ac:dyDescent="0.2">
      <c r="L50" s="7" t="str">
        <f ca="1">IF(OR(E50="",J50="完了"),"",E50-TODAY())</f>
        <v/>
      </c>
    </row>
    <row r="51" spans="12:12" x14ac:dyDescent="0.2">
      <c r="L51" s="7" t="str">
        <f ca="1">IF(OR(E51="",J51="完了"),"",E51-TODAY())</f>
        <v/>
      </c>
    </row>
    <row r="52" spans="12:12" x14ac:dyDescent="0.2">
      <c r="L52" s="7" t="str">
        <f ca="1">IF(OR(E52="",J52="完了"),"",E52-TODAY())</f>
        <v/>
      </c>
    </row>
    <row r="53" spans="12:12" x14ac:dyDescent="0.2">
      <c r="L53" s="7" t="str">
        <f ca="1">IF(OR(E53="",J53="完了"),"",E53-TODAY())</f>
        <v/>
      </c>
    </row>
    <row r="54" spans="12:12" x14ac:dyDescent="0.2">
      <c r="L54" s="7" t="str">
        <f ca="1">IF(OR(E54="",J54="完了"),"",E54-TODAY())</f>
        <v/>
      </c>
    </row>
    <row r="55" spans="12:12" x14ac:dyDescent="0.2">
      <c r="L55" s="7" t="str">
        <f ca="1">IF(OR(E55="",J55="完了"),"",E55-TODAY())</f>
        <v/>
      </c>
    </row>
    <row r="56" spans="12:12" x14ac:dyDescent="0.2">
      <c r="L56" s="7" t="str">
        <f ca="1">IF(OR(E56="",J56="完了"),"",E56-TODAY())</f>
        <v/>
      </c>
    </row>
    <row r="57" spans="12:12" x14ac:dyDescent="0.2">
      <c r="L57" s="7" t="str">
        <f ca="1">IF(OR(E57="",J57="完了"),"",E57-TODAY())</f>
        <v/>
      </c>
    </row>
    <row r="58" spans="12:12" x14ac:dyDescent="0.2">
      <c r="L58" s="7" t="str">
        <f ca="1">IF(OR(E58="",J58="完了"),"",E58-TODAY())</f>
        <v/>
      </c>
    </row>
    <row r="59" spans="12:12" x14ac:dyDescent="0.2">
      <c r="L59" s="7" t="str">
        <f ca="1">IF(OR(E59="",J59="完了"),"",E59-TODAY())</f>
        <v/>
      </c>
    </row>
    <row r="60" spans="12:12" x14ac:dyDescent="0.2">
      <c r="L60" s="7" t="str">
        <f ca="1">IF(OR(E60="",J60="完了"),"",E60-TODAY())</f>
        <v/>
      </c>
    </row>
    <row r="61" spans="12:12" x14ac:dyDescent="0.2">
      <c r="L61" s="7" t="str">
        <f ca="1">IF(OR(E61="",J61="完了"),"",E61-TODAY())</f>
        <v/>
      </c>
    </row>
    <row r="62" spans="12:12" x14ac:dyDescent="0.2">
      <c r="L62" s="7" t="str">
        <f ca="1">IF(OR(E62="",J62="完了"),"",E62-TODAY())</f>
        <v/>
      </c>
    </row>
    <row r="63" spans="12:12" x14ac:dyDescent="0.2">
      <c r="L63" s="7" t="str">
        <f ca="1">IF(OR(E63="",J63="完了"),"",E63-TODAY())</f>
        <v/>
      </c>
    </row>
    <row r="64" spans="12:12" x14ac:dyDescent="0.2">
      <c r="L64" s="7" t="str">
        <f ca="1">IF(OR(E64="",J64="完了"),"",E64-TODAY())</f>
        <v/>
      </c>
    </row>
    <row r="65" spans="12:12" x14ac:dyDescent="0.2">
      <c r="L65" s="7" t="str">
        <f ca="1">IF(OR(E65="",J65="完了"),"",E65-TODAY())</f>
        <v/>
      </c>
    </row>
    <row r="66" spans="12:12" x14ac:dyDescent="0.2">
      <c r="L66" s="7" t="str">
        <f ca="1">IF(OR(E66="",J66="完了"),"",E66-TODAY())</f>
        <v/>
      </c>
    </row>
    <row r="67" spans="12:12" x14ac:dyDescent="0.2">
      <c r="L67" s="7" t="str">
        <f ca="1">IF(OR(E67="",J67="完了"),"",E67-TODAY())</f>
        <v/>
      </c>
    </row>
    <row r="68" spans="12:12" x14ac:dyDescent="0.2">
      <c r="L68" s="7" t="str">
        <f ca="1">IF(OR(E68="",J68="完了"),"",E68-TODAY())</f>
        <v/>
      </c>
    </row>
    <row r="69" spans="12:12" x14ac:dyDescent="0.2">
      <c r="L69" s="7" t="str">
        <f ca="1">IF(OR(E69="",J69="完了"),"",E69-TODAY())</f>
        <v/>
      </c>
    </row>
    <row r="70" spans="12:12" x14ac:dyDescent="0.2">
      <c r="L70" s="7" t="str">
        <f ca="1">IF(OR(E70="",J70="完了"),"",E70-TODAY())</f>
        <v/>
      </c>
    </row>
    <row r="71" spans="12:12" x14ac:dyDescent="0.2">
      <c r="L71" s="7" t="str">
        <f ca="1">IF(OR(E71="",J71="完了"),"",E71-TODAY())</f>
        <v/>
      </c>
    </row>
    <row r="72" spans="12:12" x14ac:dyDescent="0.2">
      <c r="L72" s="7" t="str">
        <f ca="1">IF(OR(E72="",J72="完了"),"",E72-TODAY())</f>
        <v/>
      </c>
    </row>
    <row r="73" spans="12:12" x14ac:dyDescent="0.2">
      <c r="L73" s="7" t="str">
        <f ca="1">IF(OR(E73="",J73="完了"),"",E73-TODAY())</f>
        <v/>
      </c>
    </row>
    <row r="74" spans="12:12" x14ac:dyDescent="0.2">
      <c r="L74" s="7" t="str">
        <f ca="1">IF(OR(E74="",J74="完了"),"",E74-TODAY())</f>
        <v/>
      </c>
    </row>
    <row r="75" spans="12:12" x14ac:dyDescent="0.2">
      <c r="L75" s="7" t="str">
        <f ca="1">IF(OR(E75="",J75="完了"),"",E75-TODAY())</f>
        <v/>
      </c>
    </row>
    <row r="76" spans="12:12" x14ac:dyDescent="0.2">
      <c r="L76" s="7" t="str">
        <f ca="1">IF(OR(E76="",J76="完了"),"",E76-TODAY())</f>
        <v/>
      </c>
    </row>
    <row r="77" spans="12:12" x14ac:dyDescent="0.2">
      <c r="L77" s="7" t="str">
        <f ca="1">IF(OR(E77="",J77="完了"),"",E77-TODAY())</f>
        <v/>
      </c>
    </row>
    <row r="78" spans="12:12" x14ac:dyDescent="0.2">
      <c r="L78" s="7" t="str">
        <f ca="1">IF(OR(E78="",J78="完了"),"",E78-TODAY())</f>
        <v/>
      </c>
    </row>
    <row r="79" spans="12:12" x14ac:dyDescent="0.2">
      <c r="L79" s="7" t="str">
        <f ca="1">IF(OR(E79="",J79="完了"),"",E79-TODAY())</f>
        <v/>
      </c>
    </row>
    <row r="80" spans="12:12" x14ac:dyDescent="0.2">
      <c r="L80" s="7" t="str">
        <f ca="1">IF(OR(E80="",J80="完了"),"",E80-TODAY())</f>
        <v/>
      </c>
    </row>
    <row r="81" spans="12:12" x14ac:dyDescent="0.2">
      <c r="L81" s="7" t="str">
        <f ca="1">IF(OR(E81="",J81="完了"),"",E81-TODAY())</f>
        <v/>
      </c>
    </row>
    <row r="82" spans="12:12" x14ac:dyDescent="0.2">
      <c r="L82" s="7" t="str">
        <f ca="1">IF(OR(E82="",J82="完了"),"",E82-TODAY())</f>
        <v/>
      </c>
    </row>
    <row r="83" spans="12:12" x14ac:dyDescent="0.2">
      <c r="L83" s="7" t="str">
        <f ca="1">IF(OR(E83="",J83="完了"),"",E83-TODAY())</f>
        <v/>
      </c>
    </row>
    <row r="84" spans="12:12" x14ac:dyDescent="0.2">
      <c r="L84" s="7" t="str">
        <f ca="1">IF(OR(E84="",J84="完了"),"",E84-TODAY())</f>
        <v/>
      </c>
    </row>
    <row r="85" spans="12:12" x14ac:dyDescent="0.2">
      <c r="L85" s="7" t="str">
        <f ca="1">IF(OR(E85="",J85="完了"),"",E85-TODAY())</f>
        <v/>
      </c>
    </row>
    <row r="86" spans="12:12" x14ac:dyDescent="0.2">
      <c r="L86" s="7" t="str">
        <f ca="1">IF(OR(E86="",J86="完了"),"",E86-TODAY())</f>
        <v/>
      </c>
    </row>
    <row r="87" spans="12:12" x14ac:dyDescent="0.2">
      <c r="L87" s="7" t="str">
        <f ca="1">IF(OR(E87="",J87="完了"),"",E87-TODAY())</f>
        <v/>
      </c>
    </row>
    <row r="88" spans="12:12" x14ac:dyDescent="0.2">
      <c r="L88" s="7" t="str">
        <f ca="1">IF(OR(E88="",J88="完了"),"",E88-TODAY())</f>
        <v/>
      </c>
    </row>
    <row r="89" spans="12:12" x14ac:dyDescent="0.2">
      <c r="L89" s="7" t="str">
        <f ca="1">IF(OR(E89="",J89="完了"),"",E89-TODAY())</f>
        <v/>
      </c>
    </row>
    <row r="90" spans="12:12" x14ac:dyDescent="0.2">
      <c r="L90" s="7" t="str">
        <f ca="1">IF(OR(E90="",J90="完了"),"",E90-TODAY())</f>
        <v/>
      </c>
    </row>
    <row r="91" spans="12:12" x14ac:dyDescent="0.2">
      <c r="L91" s="7" t="str">
        <f ca="1">IF(OR(E91="",J91="完了"),"",E91-TODAY())</f>
        <v/>
      </c>
    </row>
    <row r="92" spans="12:12" x14ac:dyDescent="0.2">
      <c r="L92" s="7" t="str">
        <f ca="1">IF(OR(E92="",J92="完了"),"",E92-TODAY())</f>
        <v/>
      </c>
    </row>
    <row r="93" spans="12:12" x14ac:dyDescent="0.2">
      <c r="L93" s="7" t="str">
        <f ca="1">IF(OR(E93="",J93="完了"),"",E93-TODAY())</f>
        <v/>
      </c>
    </row>
    <row r="94" spans="12:12" x14ac:dyDescent="0.2">
      <c r="L94" s="7" t="str">
        <f ca="1">IF(OR(E94="",J94="完了"),"",E94-TODAY())</f>
        <v/>
      </c>
    </row>
    <row r="95" spans="12:12" x14ac:dyDescent="0.2">
      <c r="L95" s="7" t="str">
        <f ca="1">IF(OR(E95="",J95="完了"),"",E95-TODAY())</f>
        <v/>
      </c>
    </row>
    <row r="96" spans="12:12" x14ac:dyDescent="0.2">
      <c r="L96" s="7" t="str">
        <f ca="1">IF(OR(E96="",J96="完了"),"",E96-TODAY())</f>
        <v/>
      </c>
    </row>
    <row r="97" spans="12:12" x14ac:dyDescent="0.2">
      <c r="L97" s="7" t="str">
        <f ca="1">IF(OR(E97="",J97="完了"),"",E97-TODAY())</f>
        <v/>
      </c>
    </row>
    <row r="98" spans="12:12" x14ac:dyDescent="0.2">
      <c r="L98" s="7" t="str">
        <f ca="1">IF(OR(E98="",J98="完了"),"",E98-TODAY())</f>
        <v/>
      </c>
    </row>
    <row r="99" spans="12:12" x14ac:dyDescent="0.2">
      <c r="L99" s="7" t="str">
        <f ca="1">IF(OR(E99="",J99="完了"),"",E99-TODAY())</f>
        <v/>
      </c>
    </row>
    <row r="100" spans="12:12" x14ac:dyDescent="0.2">
      <c r="L100" s="7" t="str">
        <f ca="1">IF(OR(E100="",J100="完了"),"",E100-TODAY())</f>
        <v/>
      </c>
    </row>
    <row r="101" spans="12:12" x14ac:dyDescent="0.2">
      <c r="L101" s="7" t="str">
        <f ca="1">IF(OR(E101="",J101="完了"),"",E101-TODAY())</f>
        <v/>
      </c>
    </row>
    <row r="102" spans="12:12" x14ac:dyDescent="0.2">
      <c r="L102" s="7" t="str">
        <f ca="1">IF(OR(E102="",J102="完了"),"",E102-TODAY())</f>
        <v/>
      </c>
    </row>
    <row r="103" spans="12:12" x14ac:dyDescent="0.2">
      <c r="L103" s="7" t="str">
        <f ca="1">IF(OR(E103="",J103="完了"),"",E103-TODAY())</f>
        <v/>
      </c>
    </row>
    <row r="104" spans="12:12" x14ac:dyDescent="0.2">
      <c r="L104" s="7" t="str">
        <f ca="1">IF(OR(E104="",J104="完了"),"",E104-TODAY())</f>
        <v/>
      </c>
    </row>
    <row r="105" spans="12:12" x14ac:dyDescent="0.2">
      <c r="L105" s="7" t="str">
        <f ca="1">IF(OR(E105="",J105="完了"),"",E105-TODAY())</f>
        <v/>
      </c>
    </row>
    <row r="106" spans="12:12" x14ac:dyDescent="0.2">
      <c r="L106" s="7" t="str">
        <f ca="1">IF(OR(E106="",J106="完了"),"",E106-TODAY())</f>
        <v/>
      </c>
    </row>
    <row r="107" spans="12:12" x14ac:dyDescent="0.2">
      <c r="L107" s="7" t="str">
        <f ca="1">IF(OR(E107="",J107="完了"),"",E107-TODAY())</f>
        <v/>
      </c>
    </row>
    <row r="108" spans="12:12" x14ac:dyDescent="0.2">
      <c r="L108" s="7" t="str">
        <f ca="1">IF(OR(E108="",J108="完了"),"",E108-TODAY())</f>
        <v/>
      </c>
    </row>
    <row r="109" spans="12:12" x14ac:dyDescent="0.2">
      <c r="L109" s="7" t="str">
        <f ca="1">IF(OR(E109="",J109="完了"),"",E109-TODAY())</f>
        <v/>
      </c>
    </row>
    <row r="110" spans="12:12" x14ac:dyDescent="0.2">
      <c r="L110" s="7" t="str">
        <f ca="1">IF(OR(E110="",J110="完了"),"",E110-TODAY())</f>
        <v/>
      </c>
    </row>
    <row r="111" spans="12:12" x14ac:dyDescent="0.2">
      <c r="L111" s="7" t="str">
        <f ca="1">IF(OR(E111="",J111="完了"),"",E111-TODAY())</f>
        <v/>
      </c>
    </row>
    <row r="112" spans="12:12" x14ac:dyDescent="0.2">
      <c r="L112" s="7" t="str">
        <f ca="1">IF(OR(E112="",J112="完了"),"",E112-TODAY())</f>
        <v/>
      </c>
    </row>
    <row r="113" spans="12:12" x14ac:dyDescent="0.2">
      <c r="L113" s="7" t="str">
        <f ca="1">IF(OR(E113="",J113="完了"),"",E113-TODAY())</f>
        <v/>
      </c>
    </row>
    <row r="114" spans="12:12" x14ac:dyDescent="0.2">
      <c r="L114" s="7" t="str">
        <f ca="1">IF(OR(E114="",J114="完了"),"",E114-TODAY())</f>
        <v/>
      </c>
    </row>
    <row r="115" spans="12:12" x14ac:dyDescent="0.2">
      <c r="L115" s="7" t="str">
        <f ca="1">IF(OR(E115="",J115="完了"),"",E115-TODAY())</f>
        <v/>
      </c>
    </row>
    <row r="116" spans="12:12" x14ac:dyDescent="0.2">
      <c r="L116" s="7" t="str">
        <f ca="1">IF(OR(E116="",J116="完了"),"",E116-TODAY())</f>
        <v/>
      </c>
    </row>
    <row r="117" spans="12:12" x14ac:dyDescent="0.2">
      <c r="L117" s="7" t="str">
        <f ca="1">IF(OR(E117="",J117="完了"),"",E117-TODAY())</f>
        <v/>
      </c>
    </row>
    <row r="118" spans="12:12" x14ac:dyDescent="0.2">
      <c r="L118" s="7" t="str">
        <f ca="1">IF(OR(E118="",J118="完了"),"",E118-TODAY())</f>
        <v/>
      </c>
    </row>
    <row r="119" spans="12:12" x14ac:dyDescent="0.2">
      <c r="L119" s="7" t="str">
        <f ca="1">IF(OR(E119="",J119="完了"),"",E119-TODAY())</f>
        <v/>
      </c>
    </row>
    <row r="120" spans="12:12" x14ac:dyDescent="0.2">
      <c r="L120" s="7" t="str">
        <f ca="1">IF(OR(E120="",J120="完了"),"",E120-TODAY())</f>
        <v/>
      </c>
    </row>
    <row r="121" spans="12:12" x14ac:dyDescent="0.2">
      <c r="L121" s="7" t="str">
        <f ca="1">IF(OR(E121="",J121="完了"),"",E121-TODAY())</f>
        <v/>
      </c>
    </row>
    <row r="122" spans="12:12" x14ac:dyDescent="0.2">
      <c r="L122" s="7" t="str">
        <f ca="1">IF(OR(E122="",J122="完了"),"",E122-TODAY())</f>
        <v/>
      </c>
    </row>
    <row r="123" spans="12:12" x14ac:dyDescent="0.2">
      <c r="L123" s="7" t="str">
        <f ca="1">IF(OR(E123="",J123="完了"),"",E123-TODAY())</f>
        <v/>
      </c>
    </row>
    <row r="124" spans="12:12" x14ac:dyDescent="0.2">
      <c r="L124" s="7" t="str">
        <f ca="1">IF(OR(E124="",J124="完了"),"",E124-TODAY())</f>
        <v/>
      </c>
    </row>
    <row r="125" spans="12:12" x14ac:dyDescent="0.2">
      <c r="L125" s="7" t="str">
        <f ca="1">IF(OR(E125="",J125="完了"),"",E125-TODAY())</f>
        <v/>
      </c>
    </row>
    <row r="126" spans="12:12" x14ac:dyDescent="0.2">
      <c r="L126" s="7" t="str">
        <f ca="1">IF(OR(E126="",J126="完了"),"",E126-TODAY())</f>
        <v/>
      </c>
    </row>
    <row r="127" spans="12:12" x14ac:dyDescent="0.2">
      <c r="L127" s="7" t="str">
        <f ca="1">IF(OR(E127="",J127="完了"),"",E127-TODAY())</f>
        <v/>
      </c>
    </row>
    <row r="128" spans="12:12" x14ac:dyDescent="0.2">
      <c r="L128" s="7" t="str">
        <f ca="1">IF(OR(E128="",J128="完了"),"",E128-TODAY())</f>
        <v/>
      </c>
    </row>
    <row r="129" spans="12:12" x14ac:dyDescent="0.2">
      <c r="L129" s="7" t="str">
        <f ca="1">IF(OR(E129="",J129="完了"),"",E129-TODAY())</f>
        <v/>
      </c>
    </row>
    <row r="130" spans="12:12" x14ac:dyDescent="0.2">
      <c r="L130" s="7" t="str">
        <f ca="1">IF(OR(E130="",J130="完了"),"",E130-TODAY())</f>
        <v/>
      </c>
    </row>
    <row r="131" spans="12:12" x14ac:dyDescent="0.2">
      <c r="L131" s="7" t="str">
        <f ca="1">IF(OR(E131="",J131="完了"),"",E131-TODAY())</f>
        <v/>
      </c>
    </row>
    <row r="132" spans="12:12" x14ac:dyDescent="0.2">
      <c r="L132" s="7" t="str">
        <f ca="1">IF(OR(E132="",J132="完了"),"",E132-TODAY())</f>
        <v/>
      </c>
    </row>
    <row r="133" spans="12:12" x14ac:dyDescent="0.2">
      <c r="L133" s="7" t="str">
        <f ca="1">IF(OR(E133="",J133="完了"),"",E133-TODAY())</f>
        <v/>
      </c>
    </row>
    <row r="134" spans="12:12" x14ac:dyDescent="0.2">
      <c r="L134" s="7" t="str">
        <f ca="1">IF(OR(E134="",J134="完了"),"",E134-TODAY())</f>
        <v/>
      </c>
    </row>
    <row r="135" spans="12:12" x14ac:dyDescent="0.2">
      <c r="L135" s="7" t="str">
        <f ca="1">IF(OR(E135="",J135="完了"),"",E135-TODAY())</f>
        <v/>
      </c>
    </row>
    <row r="136" spans="12:12" x14ac:dyDescent="0.2">
      <c r="L136" s="7" t="str">
        <f ca="1">IF(OR(E136="",J136="完了"),"",E136-TODAY())</f>
        <v/>
      </c>
    </row>
    <row r="137" spans="12:12" x14ac:dyDescent="0.2">
      <c r="L137" s="7" t="str">
        <f ca="1">IF(OR(E137="",J137="完了"),"",E137-TODAY())</f>
        <v/>
      </c>
    </row>
    <row r="138" spans="12:12" x14ac:dyDescent="0.2">
      <c r="L138" s="7" t="str">
        <f ca="1">IF(OR(E138="",J138="完了"),"",E138-TODAY())</f>
        <v/>
      </c>
    </row>
    <row r="139" spans="12:12" x14ac:dyDescent="0.2">
      <c r="L139" s="7" t="str">
        <f ca="1">IF(OR(E139="",J139="完了"),"",E139-TODAY())</f>
        <v/>
      </c>
    </row>
    <row r="140" spans="12:12" x14ac:dyDescent="0.2">
      <c r="L140" s="7" t="str">
        <f ca="1">IF(OR(E140="",J140="完了"),"",E140-TODAY())</f>
        <v/>
      </c>
    </row>
    <row r="141" spans="12:12" x14ac:dyDescent="0.2">
      <c r="L141" s="7" t="str">
        <f ca="1">IF(OR(E141="",J141="完了"),"",E141-TODAY())</f>
        <v/>
      </c>
    </row>
    <row r="142" spans="12:12" x14ac:dyDescent="0.2">
      <c r="L142" s="7" t="str">
        <f ca="1">IF(OR(E142="",J142="完了"),"",E142-TODAY())</f>
        <v/>
      </c>
    </row>
    <row r="143" spans="12:12" x14ac:dyDescent="0.2">
      <c r="L143" s="7" t="str">
        <f ca="1">IF(OR(E143="",J143="完了"),"",E143-TODAY())</f>
        <v/>
      </c>
    </row>
    <row r="144" spans="12:12" x14ac:dyDescent="0.2">
      <c r="L144" s="7" t="str">
        <f ca="1">IF(OR(E144="",J144="完了"),"",E144-TODAY())</f>
        <v/>
      </c>
    </row>
    <row r="145" spans="12:12" x14ac:dyDescent="0.2">
      <c r="L145" s="7" t="str">
        <f ca="1">IF(OR(E145="",J145="完了"),"",E145-TODAY())</f>
        <v/>
      </c>
    </row>
    <row r="146" spans="12:12" x14ac:dyDescent="0.2">
      <c r="L146" s="7" t="str">
        <f ca="1">IF(OR(E146="",J146="完了"),"",E146-TODAY())</f>
        <v/>
      </c>
    </row>
    <row r="147" spans="12:12" x14ac:dyDescent="0.2">
      <c r="L147" s="7" t="str">
        <f ca="1">IF(OR(E147="",J147="完了"),"",E147-TODAY())</f>
        <v/>
      </c>
    </row>
    <row r="148" spans="12:12" x14ac:dyDescent="0.2">
      <c r="L148" s="7" t="str">
        <f ca="1">IF(OR(E148="",J148="完了"),"",E148-TODAY())</f>
        <v/>
      </c>
    </row>
    <row r="149" spans="12:12" x14ac:dyDescent="0.2">
      <c r="L149" s="7" t="str">
        <f ca="1">IF(OR(E149="",J149="完了"),"",E149-TODAY())</f>
        <v/>
      </c>
    </row>
    <row r="150" spans="12:12" x14ac:dyDescent="0.2">
      <c r="L150" s="7" t="str">
        <f ca="1">IF(OR(E150="",J150="完了"),"",E150-TODAY())</f>
        <v/>
      </c>
    </row>
    <row r="151" spans="12:12" x14ac:dyDescent="0.2">
      <c r="L151" s="7" t="str">
        <f ca="1">IF(OR(E151="",J151="完了"),"",E151-TODAY())</f>
        <v/>
      </c>
    </row>
    <row r="152" spans="12:12" x14ac:dyDescent="0.2">
      <c r="L152" s="7" t="str">
        <f ca="1">IF(OR(E152="",J152="完了"),"",E152-TODAY())</f>
        <v/>
      </c>
    </row>
    <row r="153" spans="12:12" x14ac:dyDescent="0.2">
      <c r="L153" s="7" t="str">
        <f ca="1">IF(OR(E153="",J153="完了"),"",E153-TODAY())</f>
        <v/>
      </c>
    </row>
    <row r="154" spans="12:12" x14ac:dyDescent="0.2">
      <c r="L154" s="7" t="str">
        <f ca="1">IF(OR(E154="",J154="完了"),"",E154-TODAY())</f>
        <v/>
      </c>
    </row>
    <row r="155" spans="12:12" x14ac:dyDescent="0.2">
      <c r="L155" s="7" t="str">
        <f ca="1">IF(OR(E155="",J155="完了"),"",E155-TODAY())</f>
        <v/>
      </c>
    </row>
    <row r="156" spans="12:12" x14ac:dyDescent="0.2">
      <c r="L156" s="7" t="str">
        <f ca="1">IF(OR(E156="",J156="完了"),"",E156-TODAY())</f>
        <v/>
      </c>
    </row>
    <row r="157" spans="12:12" x14ac:dyDescent="0.2">
      <c r="L157" s="7" t="str">
        <f ca="1">IF(OR(E157="",J157="完了"),"",E157-TODAY())</f>
        <v/>
      </c>
    </row>
    <row r="158" spans="12:12" x14ac:dyDescent="0.2">
      <c r="L158" s="7" t="str">
        <f ca="1">IF(OR(E158="",J158="完了"),"",E158-TODAY())</f>
        <v/>
      </c>
    </row>
    <row r="159" spans="12:12" x14ac:dyDescent="0.2">
      <c r="L159" s="7" t="str">
        <f ca="1">IF(OR(E159="",J159="完了"),"",E159-TODAY())</f>
        <v/>
      </c>
    </row>
    <row r="160" spans="12:12" x14ac:dyDescent="0.2">
      <c r="L160" s="7" t="str">
        <f ca="1">IF(OR(E160="",J160="完了"),"",E160-TODAY())</f>
        <v/>
      </c>
    </row>
    <row r="161" spans="12:12" x14ac:dyDescent="0.2">
      <c r="L161" s="7" t="str">
        <f ca="1">IF(OR(E161="",J161="完了"),"",E161-TODAY())</f>
        <v/>
      </c>
    </row>
    <row r="162" spans="12:12" x14ac:dyDescent="0.2">
      <c r="L162" s="7" t="str">
        <f ca="1">IF(OR(E162="",J162="完了"),"",E162-TODAY())</f>
        <v/>
      </c>
    </row>
    <row r="163" spans="12:12" x14ac:dyDescent="0.2">
      <c r="L163" s="7" t="str">
        <f ca="1">IF(OR(E163="",J163="完了"),"",E163-TODAY())</f>
        <v/>
      </c>
    </row>
    <row r="164" spans="12:12" x14ac:dyDescent="0.2">
      <c r="L164" s="7" t="str">
        <f ca="1">IF(OR(E164="",J164="完了"),"",E164-TODAY())</f>
        <v/>
      </c>
    </row>
    <row r="165" spans="12:12" x14ac:dyDescent="0.2">
      <c r="L165" s="7" t="str">
        <f ca="1">IF(OR(E165="",J165="完了"),"",E165-TODAY())</f>
        <v/>
      </c>
    </row>
    <row r="166" spans="12:12" x14ac:dyDescent="0.2">
      <c r="L166" s="7" t="str">
        <f ca="1">IF(OR(E166="",J166="完了"),"",E166-TODAY())</f>
        <v/>
      </c>
    </row>
    <row r="167" spans="12:12" x14ac:dyDescent="0.2">
      <c r="L167" s="7" t="str">
        <f ca="1">IF(OR(E167="",J167="完了"),"",E167-TODAY())</f>
        <v/>
      </c>
    </row>
    <row r="168" spans="12:12" x14ac:dyDescent="0.2">
      <c r="L168" s="7" t="str">
        <f ca="1">IF(OR(E168="",J168="完了"),"",E168-TODAY())</f>
        <v/>
      </c>
    </row>
    <row r="169" spans="12:12" x14ac:dyDescent="0.2">
      <c r="L169" s="7" t="str">
        <f ca="1">IF(OR(E169="",J169="完了"),"",E169-TODAY())</f>
        <v/>
      </c>
    </row>
    <row r="170" spans="12:12" x14ac:dyDescent="0.2">
      <c r="L170" s="7" t="str">
        <f ca="1">IF(OR(E170="",J170="完了"),"",E170-TODAY())</f>
        <v/>
      </c>
    </row>
    <row r="171" spans="12:12" x14ac:dyDescent="0.2">
      <c r="L171" s="7" t="str">
        <f ca="1">IF(OR(E171="",J171="完了"),"",E171-TODAY())</f>
        <v/>
      </c>
    </row>
    <row r="172" spans="12:12" x14ac:dyDescent="0.2">
      <c r="L172" s="7" t="str">
        <f ca="1">IF(OR(E172="",J172="完了"),"",E172-TODAY())</f>
        <v/>
      </c>
    </row>
    <row r="173" spans="12:12" x14ac:dyDescent="0.2">
      <c r="L173" s="7" t="str">
        <f ca="1">IF(OR(E173="",J173="完了"),"",E173-TODAY())</f>
        <v/>
      </c>
    </row>
    <row r="174" spans="12:12" x14ac:dyDescent="0.2">
      <c r="L174" s="7" t="str">
        <f ca="1">IF(OR(E174="",J174="完了"),"",E174-TODAY())</f>
        <v/>
      </c>
    </row>
    <row r="175" spans="12:12" x14ac:dyDescent="0.2">
      <c r="L175" s="7" t="str">
        <f ca="1">IF(OR(E175="",J175="完了"),"",E175-TODAY())</f>
        <v/>
      </c>
    </row>
    <row r="176" spans="12:12" x14ac:dyDescent="0.2">
      <c r="L176" s="7" t="str">
        <f ca="1">IF(OR(E176="",J176="完了"),"",E176-TODAY())</f>
        <v/>
      </c>
    </row>
    <row r="177" spans="12:12" x14ac:dyDescent="0.2">
      <c r="L177" s="7" t="str">
        <f ca="1">IF(OR(E177="",J177="完了"),"",E177-TODAY())</f>
        <v/>
      </c>
    </row>
    <row r="178" spans="12:12" x14ac:dyDescent="0.2">
      <c r="L178" s="7" t="str">
        <f ca="1">IF(OR(E178="",J178="完了"),"",E178-TODAY())</f>
        <v/>
      </c>
    </row>
    <row r="179" spans="12:12" x14ac:dyDescent="0.2">
      <c r="L179" s="7" t="str">
        <f ca="1">IF(OR(E179="",J179="完了"),"",E179-TODAY())</f>
        <v/>
      </c>
    </row>
    <row r="180" spans="12:12" x14ac:dyDescent="0.2">
      <c r="L180" s="7" t="str">
        <f ca="1">IF(OR(E180="",J180="完了"),"",E180-TODAY())</f>
        <v/>
      </c>
    </row>
    <row r="181" spans="12:12" x14ac:dyDescent="0.2">
      <c r="L181" s="7" t="str">
        <f ca="1">IF(OR(E181="",J181="完了"),"",E181-TODAY())</f>
        <v/>
      </c>
    </row>
    <row r="182" spans="12:12" x14ac:dyDescent="0.2">
      <c r="L182" s="7" t="str">
        <f ca="1">IF(OR(E182="",J182="完了"),"",E182-TODAY())</f>
        <v/>
      </c>
    </row>
    <row r="183" spans="12:12" x14ac:dyDescent="0.2">
      <c r="L183" s="7" t="str">
        <f ca="1">IF(OR(E183="",J183="完了"),"",E183-TODAY())</f>
        <v/>
      </c>
    </row>
    <row r="184" spans="12:12" x14ac:dyDescent="0.2">
      <c r="L184" s="7" t="str">
        <f ca="1">IF(OR(E184="",J184="完了"),"",E184-TODAY())</f>
        <v/>
      </c>
    </row>
    <row r="185" spans="12:12" x14ac:dyDescent="0.2">
      <c r="L185" s="7" t="str">
        <f ca="1">IF(OR(E185="",J185="完了"),"",E185-TODAY())</f>
        <v/>
      </c>
    </row>
    <row r="186" spans="12:12" x14ac:dyDescent="0.2">
      <c r="L186" s="7" t="str">
        <f ca="1">IF(OR(E186="",J186="完了"),"",E186-TODAY())</f>
        <v/>
      </c>
    </row>
    <row r="187" spans="12:12" x14ac:dyDescent="0.2">
      <c r="L187" s="7" t="str">
        <f ca="1">IF(OR(E187="",J187="完了"),"",E187-TODAY())</f>
        <v/>
      </c>
    </row>
    <row r="188" spans="12:12" x14ac:dyDescent="0.2">
      <c r="L188" s="7" t="str">
        <f ca="1">IF(OR(E188="",J188="完了"),"",E188-TODAY())</f>
        <v/>
      </c>
    </row>
    <row r="189" spans="12:12" x14ac:dyDescent="0.2">
      <c r="L189" s="7" t="str">
        <f ca="1">IF(OR(E189="",J189="完了"),"",E189-TODAY())</f>
        <v/>
      </c>
    </row>
    <row r="190" spans="12:12" x14ac:dyDescent="0.2">
      <c r="L190" s="7" t="str">
        <f ca="1">IF(OR(E190="",J190="完了"),"",E190-TODAY())</f>
        <v/>
      </c>
    </row>
    <row r="191" spans="12:12" x14ac:dyDescent="0.2">
      <c r="L191" s="7" t="str">
        <f ca="1">IF(OR(E191="",J191="完了"),"",E191-TODAY())</f>
        <v/>
      </c>
    </row>
    <row r="192" spans="12:12" x14ac:dyDescent="0.2">
      <c r="L192" s="7" t="str">
        <f ca="1">IF(OR(E192="",J192="完了"),"",E192-TODAY())</f>
        <v/>
      </c>
    </row>
    <row r="193" spans="12:12" x14ac:dyDescent="0.2">
      <c r="L193" s="7" t="str">
        <f ca="1">IF(OR(E193="",J193="完了"),"",E193-TODAY())</f>
        <v/>
      </c>
    </row>
    <row r="194" spans="12:12" x14ac:dyDescent="0.2">
      <c r="L194" s="7" t="str">
        <f ca="1">IF(OR(E194="",J194="完了"),"",E194-TODAY())</f>
        <v/>
      </c>
    </row>
    <row r="195" spans="12:12" x14ac:dyDescent="0.2">
      <c r="L195" s="7" t="str">
        <f ca="1">IF(OR(E195="",J195="完了"),"",E195-TODAY())</f>
        <v/>
      </c>
    </row>
    <row r="196" spans="12:12" x14ac:dyDescent="0.2">
      <c r="L196" s="7" t="str">
        <f ca="1">IF(OR(E196="",J196="完了"),"",E196-TODAY())</f>
        <v/>
      </c>
    </row>
    <row r="197" spans="12:12" x14ac:dyDescent="0.2">
      <c r="L197" s="7" t="str">
        <f ca="1">IF(OR(E197="",J197="完了"),"",E197-TODAY())</f>
        <v/>
      </c>
    </row>
    <row r="198" spans="12:12" x14ac:dyDescent="0.2">
      <c r="L198" s="7" t="str">
        <f ca="1">IF(OR(E198="",J198="完了"),"",E198-TODAY())</f>
        <v/>
      </c>
    </row>
    <row r="199" spans="12:12" x14ac:dyDescent="0.2">
      <c r="L199" s="7" t="str">
        <f ca="1">IF(OR(E199="",J199="完了"),"",E199-TODAY())</f>
        <v/>
      </c>
    </row>
    <row r="200" spans="12:12" x14ac:dyDescent="0.2">
      <c r="L200" s="7" t="str">
        <f ca="1">IF(OR(E200="",J200="完了"),"",E200-TODAY())</f>
        <v/>
      </c>
    </row>
    <row r="201" spans="12:12" x14ac:dyDescent="0.2">
      <c r="L201" s="7" t="str">
        <f ca="1">IF(OR(E201="",J201="完了"),"",E201-TODAY())</f>
        <v/>
      </c>
    </row>
    <row r="202" spans="12:12" x14ac:dyDescent="0.2">
      <c r="L202" s="7" t="str">
        <f ca="1">IF(OR(E202="",J202="完了"),"",E202-TODAY())</f>
        <v/>
      </c>
    </row>
    <row r="203" spans="12:12" x14ac:dyDescent="0.2">
      <c r="L203" s="7" t="str">
        <f ca="1">IF(OR(E203="",J203="完了"),"",E203-TODAY())</f>
        <v/>
      </c>
    </row>
  </sheetData>
  <mergeCells count="12">
    <mergeCell ref="H7:H8"/>
    <mergeCell ref="I7:I8"/>
    <mergeCell ref="J7:J8"/>
    <mergeCell ref="K7:K8"/>
    <mergeCell ref="L7:L8"/>
    <mergeCell ref="O6:AS6"/>
    <mergeCell ref="B7:B8"/>
    <mergeCell ref="C7:C8"/>
    <mergeCell ref="D7:D8"/>
    <mergeCell ref="E7:E8"/>
    <mergeCell ref="F7:F8"/>
    <mergeCell ref="G7:G8"/>
  </mergeCells>
  <phoneticPr fontId="3"/>
  <conditionalFormatting sqref="D9:E203 L9:L203">
    <cfRule type="expression" dxfId="2" priority="6">
      <formula>AND($E9&lt;&gt;"",$J9&lt;&gt;"完了",TODAY()&gt;$E9)</formula>
    </cfRule>
  </conditionalFormatting>
  <conditionalFormatting sqref="O9:AS23">
    <cfRule type="cellIs" dxfId="1" priority="2" operator="equal">
      <formula>1</formula>
    </cfRule>
  </conditionalFormatting>
  <conditionalFormatting sqref="J9:J23">
    <cfRule type="expression" dxfId="0" priority="1">
      <formula>$J9="完了"</formula>
    </cfRule>
  </conditionalFormatting>
  <conditionalFormatting sqref="H9:H23">
    <cfRule type="colorScale" priority="1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dataValidations count="2">
    <dataValidation type="list" allowBlank="1" sqref="H9:H203" xr:uid="{00000000-0002-0000-0000-000000000000}">
      <formula1>"1,2,3,4,5"</formula1>
    </dataValidation>
    <dataValidation type="list" allowBlank="1" sqref="J9:J203" xr:uid="{00000000-0002-0000-0000-000001000000}">
      <formula1>"未着手,進行中,完了"</formula1>
    </dataValidation>
  </dataValidations>
  <pageMargins left="0.75" right="0.75" top="1" bottom="1" header="0.5" footer="0.5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OJTテンプレート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2026-02-11T02:46:03Z</dcterms:created>
  <dcterms:modified xsi:type="dcterms:W3CDTF">2026-02-11T04:03:10Z</dcterms:modified>
</cp:coreProperties>
</file>