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206_3本\20260208 野邊隆弘 わかりやすい進捗管理表の例10選【エクセル版】\"/>
    </mc:Choice>
  </mc:AlternateContent>
  <xr:revisionPtr revIDLastSave="0" documentId="13_ncr:1_{F6CFAD41-851C-4CC6-BD0D-AC11E6DA456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プロジェクト計画進捗表" sheetId="1" r:id="rId1"/>
    <sheet name="ガントチャート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6" i="3" l="1"/>
  <c r="F7" i="3"/>
  <c r="F8" i="3"/>
  <c r="F9" i="3"/>
  <c r="F10" i="3"/>
  <c r="F11" i="3"/>
  <c r="F12" i="3"/>
  <c r="F13" i="3"/>
  <c r="F14" i="3"/>
  <c r="F15" i="3"/>
  <c r="E7" i="3"/>
  <c r="E8" i="3"/>
  <c r="E9" i="3"/>
  <c r="E10" i="3"/>
  <c r="E11" i="3"/>
  <c r="E12" i="3"/>
  <c r="E13" i="3"/>
  <c r="E14" i="3"/>
  <c r="E15" i="3"/>
  <c r="E6" i="3"/>
  <c r="I4" i="3"/>
  <c r="AN4" i="3"/>
  <c r="J7" i="1"/>
  <c r="K7" i="1" s="1"/>
  <c r="J14" i="1"/>
  <c r="K14" i="1" s="1"/>
  <c r="I14" i="1"/>
  <c r="J13" i="1"/>
  <c r="K13" i="1" s="1"/>
  <c r="I13" i="1"/>
  <c r="J12" i="1"/>
  <c r="K12" i="1" s="1"/>
  <c r="I12" i="1"/>
  <c r="J11" i="1"/>
  <c r="K11" i="1" s="1"/>
  <c r="I11" i="1"/>
  <c r="J10" i="1"/>
  <c r="K10" i="1" s="1"/>
  <c r="I10" i="1"/>
  <c r="J9" i="1"/>
  <c r="K9" i="1" s="1"/>
  <c r="I9" i="1"/>
  <c r="J8" i="1"/>
  <c r="K8" i="1" s="1"/>
  <c r="I8" i="1"/>
  <c r="I7" i="1"/>
  <c r="J6" i="1"/>
  <c r="K6" i="1" s="1"/>
  <c r="I6" i="1"/>
  <c r="J5" i="1"/>
  <c r="K5" i="1" s="1"/>
  <c r="I5" i="1"/>
</calcChain>
</file>

<file path=xl/sharedStrings.xml><?xml version="1.0" encoding="utf-8"?>
<sst xmlns="http://schemas.openxmlformats.org/spreadsheetml/2006/main" count="69" uniqueCount="30">
  <si>
    <t>フェーズ</t>
  </si>
  <si>
    <t>タスク名</t>
  </si>
  <si>
    <t>担当者</t>
  </si>
  <si>
    <t>開始日</t>
  </si>
  <si>
    <t>終了日</t>
  </si>
  <si>
    <t>計画工数(h)</t>
  </si>
  <si>
    <t>実績工数(h)</t>
  </si>
  <si>
    <t>差分(h)</t>
  </si>
  <si>
    <t>進捗率(%)</t>
  </si>
  <si>
    <t>状態</t>
  </si>
  <si>
    <t>コメント</t>
  </si>
  <si>
    <t>要件定義</t>
  </si>
  <si>
    <t>要件整理</t>
  </si>
  <si>
    <t>ステークホルダー確認</t>
  </si>
  <si>
    <t>設計</t>
  </si>
  <si>
    <t>基本設計</t>
  </si>
  <si>
    <t>詳細設計</t>
  </si>
  <si>
    <t>実装</t>
  </si>
  <si>
    <t>環境構築</t>
  </si>
  <si>
    <t>開発作業①</t>
  </si>
  <si>
    <t>開発作業②</t>
  </si>
  <si>
    <t>テスト</t>
  </si>
  <si>
    <t>単体テスト</t>
  </si>
  <si>
    <t>結合テスト</t>
  </si>
  <si>
    <t>リリース</t>
  </si>
  <si>
    <t>リリース準備/展開</t>
  </si>
  <si>
    <t>計画進捗表テンプレート</t>
    <phoneticPr fontId="1"/>
  </si>
  <si>
    <t>◎◎</t>
    <phoneticPr fontId="1"/>
  </si>
  <si>
    <t>計画(h)</t>
    <phoneticPr fontId="1"/>
  </si>
  <si>
    <t>実績(h)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</si>
</sst>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/d;@"/>
    <numFmt numFmtId="177" formatCode="General&quot;h&quot;"/>
    <numFmt numFmtId="178" formatCode="d"/>
  </numFmts>
  <fonts count="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Meiryo UI"/>
      <family val="3"/>
      <charset val="128"/>
    </font>
    <font>
      <b/>
      <sz val="1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8"/>
      <name val="Meiryo UI"/>
      <family val="3"/>
      <charset val="128"/>
    </font>
    <font>
      <b/>
      <sz val="11"/>
      <color theme="1"/>
      <name val="Segoe UI Symbol"/>
      <family val="3"/>
    </font>
    <font>
      <sz val="11"/>
      <name val="Meiryo UI"/>
      <family val="3"/>
      <charset val="128"/>
    </font>
    <font>
      <sz val="9"/>
      <name val="Meiryo UI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E2EFDA"/>
        <bgColor rgb="FFE2EFDA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E2EFDA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9389629810485"/>
        <bgColor rgb="FFE2EFDA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0" fontId="3" fillId="0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2" fillId="0" borderId="11" xfId="0" applyFont="1" applyBorder="1"/>
    <xf numFmtId="0" fontId="2" fillId="0" borderId="1" xfId="0" applyFont="1" applyBorder="1"/>
    <xf numFmtId="0" fontId="4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14" fontId="4" fillId="0" borderId="11" xfId="0" applyNumberFormat="1" applyFont="1" applyBorder="1" applyAlignment="1">
      <alignment horizontal="right" vertical="center"/>
    </xf>
    <xf numFmtId="177" fontId="4" fillId="0" borderId="11" xfId="0" applyNumberFormat="1" applyFont="1" applyBorder="1" applyAlignment="1">
      <alignment horizontal="center" vertical="center"/>
    </xf>
    <xf numFmtId="9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8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14" fontId="4" fillId="0" borderId="1" xfId="0" applyNumberFormat="1" applyFont="1" applyBorder="1" applyAlignment="1">
      <alignment horizontal="right" vertical="center"/>
    </xf>
    <xf numFmtId="177" fontId="4" fillId="0" borderId="1" xfId="0" applyNumberFormat="1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9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14" fontId="4" fillId="0" borderId="24" xfId="0" applyNumberFormat="1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177" fontId="2" fillId="0" borderId="1" xfId="0" applyNumberFormat="1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2" xfId="0" applyFont="1" applyBorder="1"/>
    <xf numFmtId="178" fontId="8" fillId="4" borderId="7" xfId="0" applyNumberFormat="1" applyFont="1" applyFill="1" applyBorder="1" applyAlignment="1">
      <alignment horizontal="center" vertical="center" wrapText="1"/>
    </xf>
    <xf numFmtId="178" fontId="8" fillId="4" borderId="8" xfId="0" applyNumberFormat="1" applyFont="1" applyFill="1" applyBorder="1" applyAlignment="1">
      <alignment horizontal="center" vertical="center" wrapText="1"/>
    </xf>
    <xf numFmtId="178" fontId="8" fillId="4" borderId="9" xfId="0" applyNumberFormat="1" applyFont="1" applyFill="1" applyBorder="1" applyAlignment="1">
      <alignment horizontal="center" vertical="center" wrapText="1"/>
    </xf>
    <xf numFmtId="178" fontId="8" fillId="6" borderId="7" xfId="0" applyNumberFormat="1" applyFont="1" applyFill="1" applyBorder="1" applyAlignment="1">
      <alignment horizontal="center" vertical="center" wrapText="1"/>
    </xf>
    <xf numFmtId="178" fontId="8" fillId="6" borderId="8" xfId="0" applyNumberFormat="1" applyFont="1" applyFill="1" applyBorder="1" applyAlignment="1">
      <alignment horizontal="center" vertical="center" wrapText="1"/>
    </xf>
    <xf numFmtId="178" fontId="8" fillId="6" borderId="9" xfId="0" applyNumberFormat="1" applyFont="1" applyFill="1" applyBorder="1" applyAlignment="1">
      <alignment horizontal="center" vertical="center" wrapText="1"/>
    </xf>
    <xf numFmtId="176" fontId="2" fillId="0" borderId="11" xfId="0" applyNumberFormat="1" applyFont="1" applyBorder="1"/>
    <xf numFmtId="177" fontId="2" fillId="0" borderId="11" xfId="0" applyNumberFormat="1" applyFont="1" applyBorder="1" applyAlignment="1">
      <alignment horizont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177" fontId="2" fillId="0" borderId="12" xfId="0" applyNumberFormat="1" applyFont="1" applyBorder="1" applyAlignment="1">
      <alignment horizontal="center"/>
    </xf>
    <xf numFmtId="177" fontId="2" fillId="0" borderId="6" xfId="0" applyNumberFormat="1" applyFont="1" applyBorder="1" applyAlignment="1">
      <alignment horizontal="center"/>
    </xf>
    <xf numFmtId="177" fontId="2" fillId="0" borderId="8" xfId="0" applyNumberFormat="1" applyFont="1" applyBorder="1" applyAlignment="1">
      <alignment horizontal="center"/>
    </xf>
    <xf numFmtId="177" fontId="2" fillId="0" borderId="9" xfId="0" applyNumberFormat="1" applyFont="1" applyBorder="1" applyAlignment="1">
      <alignment horizontal="center"/>
    </xf>
    <xf numFmtId="0" fontId="4" fillId="7" borderId="0" xfId="0" applyFont="1" applyFill="1" applyAlignment="1">
      <alignment vertical="center"/>
    </xf>
    <xf numFmtId="0" fontId="5" fillId="7" borderId="0" xfId="0" applyFont="1" applyFill="1" applyAlignment="1">
      <alignment horizontal="center" vertical="center"/>
    </xf>
    <xf numFmtId="55" fontId="2" fillId="3" borderId="2" xfId="0" applyNumberFormat="1" applyFont="1" applyFill="1" applyBorder="1" applyAlignment="1">
      <alignment horizontal="center"/>
    </xf>
    <xf numFmtId="55" fontId="2" fillId="3" borderId="3" xfId="0" applyNumberFormat="1" applyFont="1" applyFill="1" applyBorder="1" applyAlignment="1">
      <alignment horizontal="center"/>
    </xf>
    <xf numFmtId="55" fontId="2" fillId="3" borderId="4" xfId="0" applyNumberFormat="1" applyFont="1" applyFill="1" applyBorder="1" applyAlignment="1">
      <alignment horizontal="center"/>
    </xf>
    <xf numFmtId="55" fontId="2" fillId="5" borderId="2" xfId="0" applyNumberFormat="1" applyFont="1" applyFill="1" applyBorder="1" applyAlignment="1">
      <alignment horizontal="center"/>
    </xf>
    <xf numFmtId="55" fontId="2" fillId="5" borderId="3" xfId="0" applyNumberFormat="1" applyFont="1" applyFill="1" applyBorder="1" applyAlignment="1">
      <alignment horizontal="center"/>
    </xf>
    <xf numFmtId="55" fontId="2" fillId="5" borderId="4" xfId="0" applyNumberFormat="1" applyFont="1" applyFill="1" applyBorder="1" applyAlignment="1">
      <alignment horizontal="center"/>
    </xf>
    <xf numFmtId="176" fontId="2" fillId="0" borderId="21" xfId="0" applyNumberFormat="1" applyFont="1" applyBorder="1"/>
  </cellXfs>
  <cellStyles count="1">
    <cellStyle name="標準" xfId="0" builtinId="0"/>
  </cellStyles>
  <dxfs count="19">
    <dxf>
      <fill>
        <patternFill patternType="solid">
          <fgColor rgb="FF9DC3E6"/>
          <bgColor rgb="FF9DC3E6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alignment vertic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numFmt numFmtId="13" formatCode="0%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numFmt numFmtId="19" formatCode="yyyy/m/d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numFmt numFmtId="19" formatCode="yyyy/m/d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alignment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ja-JP"/>
              <a:t>タスク進捗率</a:t>
            </a:r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0309317129629629"/>
          <c:y val="0.12383388888888888"/>
          <c:w val="0.84546006944444441"/>
          <c:h val="0.56494333333333335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プロジェクト計画進捗表!$J$4</c:f>
              <c:strCache>
                <c:ptCount val="1"/>
                <c:pt idx="0">
                  <c:v>進捗率(%)</c:v>
                </c:pt>
              </c:strCache>
            </c:strRef>
          </c:tx>
          <c:invertIfNegative val="1"/>
          <c:dPt>
            <c:idx val="0"/>
            <c:invertIfNegative val="1"/>
            <c:bubble3D val="0"/>
            <c:spPr>
              <a:gradFill>
                <a:gsLst>
                  <a:gs pos="0">
                    <a:schemeClr val="accent1"/>
                  </a:gs>
                  <a:gs pos="100000">
                    <a:schemeClr val="accent1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697-4997-A17D-46ED7CE7958B}"/>
              </c:ext>
            </c:extLst>
          </c:dPt>
          <c:dPt>
            <c:idx val="1"/>
            <c:invertIfNegative val="1"/>
            <c:bubble3D val="0"/>
            <c:spPr>
              <a:gradFill>
                <a:gsLst>
                  <a:gs pos="0">
                    <a:schemeClr val="accent2"/>
                  </a:gs>
                  <a:gs pos="100000">
                    <a:schemeClr val="accent2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697-4997-A17D-46ED7CE7958B}"/>
              </c:ext>
            </c:extLst>
          </c:dPt>
          <c:dPt>
            <c:idx val="2"/>
            <c:invertIfNegative val="1"/>
            <c:bubble3D val="0"/>
            <c:spPr>
              <a:gradFill>
                <a:gsLst>
                  <a:gs pos="0">
                    <a:schemeClr val="accent3"/>
                  </a:gs>
                  <a:gs pos="100000">
                    <a:schemeClr val="accent3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697-4997-A17D-46ED7CE7958B}"/>
              </c:ext>
            </c:extLst>
          </c:dPt>
          <c:dPt>
            <c:idx val="3"/>
            <c:invertIfNegative val="1"/>
            <c:bubble3D val="0"/>
            <c:spPr>
              <a:gradFill>
                <a:gsLst>
                  <a:gs pos="0">
                    <a:schemeClr val="accent4"/>
                  </a:gs>
                  <a:gs pos="100000">
                    <a:schemeClr val="accent4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697-4997-A17D-46ED7CE7958B}"/>
              </c:ext>
            </c:extLst>
          </c:dPt>
          <c:dPt>
            <c:idx val="4"/>
            <c:invertIfNegative val="1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697-4997-A17D-46ED7CE7958B}"/>
              </c:ext>
            </c:extLst>
          </c:dPt>
          <c:dPt>
            <c:idx val="5"/>
            <c:invertIfNegative val="1"/>
            <c:bubble3D val="0"/>
            <c:spPr>
              <a:gradFill>
                <a:gsLst>
                  <a:gs pos="0">
                    <a:schemeClr val="accent6"/>
                  </a:gs>
                  <a:gs pos="100000">
                    <a:schemeClr val="accent6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3697-4997-A17D-46ED7CE7958B}"/>
              </c:ext>
            </c:extLst>
          </c:dPt>
          <c:dPt>
            <c:idx val="6"/>
            <c:invertIfNegative val="1"/>
            <c:bubble3D val="0"/>
            <c:spPr>
              <a:gradFill>
                <a:gsLst>
                  <a:gs pos="0">
                    <a:schemeClr val="accent1">
                      <a:lumMod val="60000"/>
                    </a:schemeClr>
                  </a:gs>
                  <a:gs pos="100000">
                    <a:schemeClr val="accent1">
                      <a:lumMod val="6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3697-4997-A17D-46ED7CE7958B}"/>
              </c:ext>
            </c:extLst>
          </c:dPt>
          <c:dPt>
            <c:idx val="7"/>
            <c:invertIfNegative val="1"/>
            <c:bubble3D val="0"/>
            <c:spPr>
              <a:gradFill>
                <a:gsLst>
                  <a:gs pos="0">
                    <a:schemeClr val="accent2">
                      <a:lumMod val="60000"/>
                    </a:schemeClr>
                  </a:gs>
                  <a:gs pos="100000">
                    <a:schemeClr val="accent2">
                      <a:lumMod val="6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3697-4997-A17D-46ED7CE7958B}"/>
              </c:ext>
            </c:extLst>
          </c:dPt>
          <c:dPt>
            <c:idx val="8"/>
            <c:invertIfNegative val="1"/>
            <c:bubble3D val="0"/>
            <c:spPr>
              <a:gradFill>
                <a:gsLst>
                  <a:gs pos="0">
                    <a:schemeClr val="accent3">
                      <a:lumMod val="60000"/>
                    </a:schemeClr>
                  </a:gs>
                  <a:gs pos="100000">
                    <a:schemeClr val="accent3">
                      <a:lumMod val="6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3697-4997-A17D-46ED7CE7958B}"/>
              </c:ext>
            </c:extLst>
          </c:dPt>
          <c:dPt>
            <c:idx val="9"/>
            <c:invertIfNegative val="1"/>
            <c:bubble3D val="0"/>
            <c:spPr>
              <a:gradFill>
                <a:gsLst>
                  <a:gs pos="0">
                    <a:schemeClr val="accent4">
                      <a:lumMod val="60000"/>
                    </a:schemeClr>
                  </a:gs>
                  <a:gs pos="100000">
                    <a:schemeClr val="accent4">
                      <a:lumMod val="6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3697-4997-A17D-46ED7CE7958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プロジェクト計画進捗表!$C$5:$C$14</c:f>
              <c:strCache>
                <c:ptCount val="10"/>
                <c:pt idx="0">
                  <c:v>要件整理</c:v>
                </c:pt>
                <c:pt idx="1">
                  <c:v>ステークホルダー確認</c:v>
                </c:pt>
                <c:pt idx="2">
                  <c:v>基本設計</c:v>
                </c:pt>
                <c:pt idx="3">
                  <c:v>詳細設計</c:v>
                </c:pt>
                <c:pt idx="4">
                  <c:v>環境構築</c:v>
                </c:pt>
                <c:pt idx="5">
                  <c:v>開発作業①</c:v>
                </c:pt>
                <c:pt idx="6">
                  <c:v>開発作業②</c:v>
                </c:pt>
                <c:pt idx="7">
                  <c:v>単体テスト</c:v>
                </c:pt>
                <c:pt idx="8">
                  <c:v>結合テスト</c:v>
                </c:pt>
                <c:pt idx="9">
                  <c:v>リリース準備/展開</c:v>
                </c:pt>
              </c:strCache>
            </c:strRef>
          </c:cat>
          <c:val>
            <c:numRef>
              <c:f>プロジェクト計画進捗表!$J$5:$J$14</c:f>
              <c:numCache>
                <c:formatCode>0%</c:formatCode>
                <c:ptCount val="10"/>
                <c:pt idx="0">
                  <c:v>0.9</c:v>
                </c:pt>
                <c:pt idx="1">
                  <c:v>0.83333333333333337</c:v>
                </c:pt>
                <c:pt idx="2">
                  <c:v>1.125</c:v>
                </c:pt>
                <c:pt idx="3">
                  <c:v>0.6</c:v>
                </c:pt>
                <c:pt idx="4">
                  <c:v>0.75</c:v>
                </c:pt>
                <c:pt idx="5">
                  <c:v>0.7</c:v>
                </c:pt>
                <c:pt idx="6">
                  <c:v>0.8</c:v>
                </c:pt>
                <c:pt idx="7">
                  <c:v>0.33333333333333331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47-433F-B1C1-FBA85A7D483A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ja-JP"/>
                  <a:t>進捗率</a:t>
                </a:r>
              </a:p>
            </c:rich>
          </c:tx>
          <c:overlay val="1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%" sourceLinked="1"/>
        <c:majorTickMark val="none"/>
        <c:minorTickMark val="none"/>
        <c:tickLblPos val="nextTo"/>
        <c:crossAx val="1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1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53788</xdr:colOff>
      <xdr:row>1</xdr:row>
      <xdr:rowOff>8964</xdr:rowOff>
    </xdr:from>
    <xdr:ext cx="5411543" cy="3872754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7619</xdr:colOff>
          <xdr:row>21</xdr:row>
          <xdr:rowOff>71718</xdr:rowOff>
        </xdr:from>
        <xdr:to>
          <xdr:col>20</xdr:col>
          <xdr:colOff>537882</xdr:colOff>
          <xdr:row>36</xdr:row>
          <xdr:rowOff>71717</xdr:rowOff>
        </xdr:to>
        <xdr:pic>
          <xdr:nvPicPr>
            <xdr:cNvPr id="7" name="図 6">
              <a:extLst>
                <a:ext uri="{FF2B5EF4-FFF2-40B4-BE49-F238E27FC236}">
                  <a16:creationId xmlns:a16="http://schemas.microsoft.com/office/drawing/2014/main" id="{16A16B3D-2BC7-0B09-CA9E-E2AB3CC62B3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ガントチャート!$B$4:$BM$15" spid="_x0000_s10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33125" y="3980330"/>
              <a:ext cx="16460545" cy="2823882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7A71353-6E40-4F9D-9D15-4A0D941B098C}" name="テーブル1" displayName="テーブル1" ref="B4:L19" totalsRowShown="0" headerRowDxfId="18" dataDxfId="16" headerRowBorderDxfId="17" tableBorderDxfId="15">
  <tableColumns count="11">
    <tableColumn id="1" xr3:uid="{D97850C2-0EDD-447F-A6E4-88A4808B3413}" name="フェーズ" dataDxfId="14"/>
    <tableColumn id="2" xr3:uid="{0F3B03DA-E98E-4756-9E67-69DAEE0FDAF2}" name="タスク名" dataDxfId="13"/>
    <tableColumn id="3" xr3:uid="{2F7FF2AC-7FCC-4C8D-A9B8-420DDBADBDFA}" name="担当者" dataDxfId="12"/>
    <tableColumn id="4" xr3:uid="{3627B34D-A019-479F-A67C-6F387BFCA972}" name="開始日" dataDxfId="11"/>
    <tableColumn id="5" xr3:uid="{7EFB6EDA-E211-43B0-8BE8-11D82BA72E50}" name="終了日" dataDxfId="10"/>
    <tableColumn id="6" xr3:uid="{EDF13CC5-6DA0-4DDC-8D85-D13DE460814B}" name="計画工数(h)" dataDxfId="9"/>
    <tableColumn id="7" xr3:uid="{33909FA8-8342-4A6A-ADAA-9F2B41B3BDD8}" name="実績工数(h)" dataDxfId="8"/>
    <tableColumn id="8" xr3:uid="{098A1BE6-265D-48B1-83B3-576BA5A442C9}" name="差分(h)" dataDxfId="7"/>
    <tableColumn id="9" xr3:uid="{ACFBB33B-389D-45A1-A13B-24EB23D7FCF5}" name="進捗率(%)" dataDxfId="6"/>
    <tableColumn id="10" xr3:uid="{7C324FA9-284C-4D49-9154-A756E47EC453}" name="状態" dataDxfId="5"/>
    <tableColumn id="11" xr3:uid="{0EA577D1-1711-447F-99AF-670D31C0BB8A}" name="コメント" dataDxfId="4"/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70"/>
  <sheetViews>
    <sheetView tabSelected="1" zoomScale="85" zoomScaleNormal="85" workbookViewId="0">
      <selection activeCell="H48" sqref="H48"/>
    </sheetView>
  </sheetViews>
  <sheetFormatPr defaultRowHeight="15" x14ac:dyDescent="0.2"/>
  <cols>
    <col min="1" max="1" width="1.88671875" style="50" customWidth="1"/>
    <col min="2" max="2" width="18.88671875" style="7" customWidth="1"/>
    <col min="3" max="3" width="23.6640625" style="7" customWidth="1"/>
    <col min="4" max="4" width="10" style="7" customWidth="1"/>
    <col min="5" max="6" width="14.33203125" style="7" bestFit="1" customWidth="1"/>
    <col min="7" max="8" width="14" style="7" customWidth="1"/>
    <col min="9" max="9" width="10" style="7" customWidth="1"/>
    <col min="10" max="10" width="11.6640625" style="7" customWidth="1"/>
    <col min="11" max="11" width="10" style="7" customWidth="1"/>
    <col min="12" max="12" width="20" style="7" customWidth="1"/>
    <col min="13" max="31" width="8.88671875" style="50"/>
    <col min="32" max="16384" width="8.88671875" style="7"/>
  </cols>
  <sheetData>
    <row r="1" spans="2:12" s="50" customFormat="1" ht="7.2" customHeight="1" x14ac:dyDescent="0.2"/>
    <row r="2" spans="2:12" s="50" customFormat="1" ht="24.6" x14ac:dyDescent="0.2">
      <c r="B2" s="51" t="s">
        <v>26</v>
      </c>
      <c r="C2" s="51"/>
      <c r="D2" s="51"/>
      <c r="E2" s="51"/>
      <c r="F2" s="51"/>
      <c r="G2" s="51"/>
      <c r="H2" s="51"/>
      <c r="I2" s="51"/>
      <c r="J2" s="51"/>
      <c r="K2" s="51"/>
      <c r="L2" s="51"/>
    </row>
    <row r="3" spans="2:12" s="50" customFormat="1" x14ac:dyDescent="0.2"/>
    <row r="4" spans="2:12" ht="15" customHeight="1" thickBot="1" x14ac:dyDescent="0.25">
      <c r="B4" s="2" t="s">
        <v>0</v>
      </c>
      <c r="C4" s="3" t="s">
        <v>1</v>
      </c>
      <c r="D4" s="3" t="s">
        <v>2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  <c r="K4" s="3" t="s">
        <v>9</v>
      </c>
      <c r="L4" s="4" t="s">
        <v>10</v>
      </c>
    </row>
    <row r="5" spans="2:12" ht="15" customHeight="1" x14ac:dyDescent="0.2">
      <c r="B5" s="8" t="s">
        <v>11</v>
      </c>
      <c r="C5" s="9" t="s">
        <v>12</v>
      </c>
      <c r="D5" s="10" t="s">
        <v>27</v>
      </c>
      <c r="E5" s="11">
        <v>46023</v>
      </c>
      <c r="F5" s="11">
        <v>46027</v>
      </c>
      <c r="G5" s="12">
        <v>20</v>
      </c>
      <c r="H5" s="12">
        <v>18</v>
      </c>
      <c r="I5" s="12">
        <f t="shared" ref="I5:I14" si="0">H5-G5</f>
        <v>-2</v>
      </c>
      <c r="J5" s="13">
        <f t="shared" ref="J5:J14" si="1">IF(G5=0,0,H5/G5)</f>
        <v>0.9</v>
      </c>
      <c r="K5" s="14" t="str">
        <f t="shared" ref="K5:K14" si="2">IF(J5&gt;=1,"完了",IF(J5&gt;=0.8,"進行中","遅れ"))</f>
        <v>進行中</v>
      </c>
      <c r="L5" s="15"/>
    </row>
    <row r="6" spans="2:12" ht="15" customHeight="1" x14ac:dyDescent="0.2">
      <c r="B6" s="16" t="s">
        <v>11</v>
      </c>
      <c r="C6" s="17" t="s">
        <v>13</v>
      </c>
      <c r="D6" s="10" t="s">
        <v>27</v>
      </c>
      <c r="E6" s="18">
        <v>46025</v>
      </c>
      <c r="F6" s="18">
        <v>46028</v>
      </c>
      <c r="G6" s="19">
        <v>12</v>
      </c>
      <c r="H6" s="19">
        <v>10</v>
      </c>
      <c r="I6" s="19">
        <f t="shared" si="0"/>
        <v>-2</v>
      </c>
      <c r="J6" s="20">
        <f t="shared" si="1"/>
        <v>0.83333333333333337</v>
      </c>
      <c r="K6" s="21" t="str">
        <f t="shared" si="2"/>
        <v>進行中</v>
      </c>
      <c r="L6" s="22"/>
    </row>
    <row r="7" spans="2:12" ht="15" customHeight="1" x14ac:dyDescent="0.2">
      <c r="B7" s="16" t="s">
        <v>14</v>
      </c>
      <c r="C7" s="17" t="s">
        <v>15</v>
      </c>
      <c r="D7" s="10" t="s">
        <v>27</v>
      </c>
      <c r="E7" s="18">
        <v>46028</v>
      </c>
      <c r="F7" s="18">
        <v>46037</v>
      </c>
      <c r="G7" s="19">
        <v>40</v>
      </c>
      <c r="H7" s="19">
        <v>45</v>
      </c>
      <c r="I7" s="19">
        <f t="shared" si="0"/>
        <v>5</v>
      </c>
      <c r="J7" s="20">
        <f>IF(G7=0,0,H7/G7)</f>
        <v>1.125</v>
      </c>
      <c r="K7" s="21" t="str">
        <f t="shared" si="2"/>
        <v>完了</v>
      </c>
      <c r="L7" s="22"/>
    </row>
    <row r="8" spans="2:12" ht="15" customHeight="1" x14ac:dyDescent="0.2">
      <c r="B8" s="16" t="s">
        <v>14</v>
      </c>
      <c r="C8" s="17" t="s">
        <v>16</v>
      </c>
      <c r="D8" s="10" t="s">
        <v>27</v>
      </c>
      <c r="E8" s="18">
        <v>46038</v>
      </c>
      <c r="F8" s="18">
        <v>46047</v>
      </c>
      <c r="G8" s="19">
        <v>50</v>
      </c>
      <c r="H8" s="19">
        <v>30</v>
      </c>
      <c r="I8" s="19">
        <f t="shared" si="0"/>
        <v>-20</v>
      </c>
      <c r="J8" s="20">
        <f t="shared" si="1"/>
        <v>0.6</v>
      </c>
      <c r="K8" s="21" t="str">
        <f t="shared" si="2"/>
        <v>遅れ</v>
      </c>
      <c r="L8" s="22"/>
    </row>
    <row r="9" spans="2:12" ht="15" customHeight="1" x14ac:dyDescent="0.2">
      <c r="B9" s="16" t="s">
        <v>17</v>
      </c>
      <c r="C9" s="17" t="s">
        <v>18</v>
      </c>
      <c r="D9" s="10" t="s">
        <v>27</v>
      </c>
      <c r="E9" s="18">
        <v>46042</v>
      </c>
      <c r="F9" s="18">
        <v>46049</v>
      </c>
      <c r="G9" s="19">
        <v>16</v>
      </c>
      <c r="H9" s="19">
        <v>12</v>
      </c>
      <c r="I9" s="19">
        <f t="shared" si="0"/>
        <v>-4</v>
      </c>
      <c r="J9" s="20">
        <f t="shared" si="1"/>
        <v>0.75</v>
      </c>
      <c r="K9" s="21" t="str">
        <f t="shared" si="2"/>
        <v>遅れ</v>
      </c>
      <c r="L9" s="22"/>
    </row>
    <row r="10" spans="2:12" ht="15" customHeight="1" x14ac:dyDescent="0.2">
      <c r="B10" s="16" t="s">
        <v>17</v>
      </c>
      <c r="C10" s="17" t="s">
        <v>19</v>
      </c>
      <c r="D10" s="10" t="s">
        <v>27</v>
      </c>
      <c r="E10" s="18">
        <v>46048</v>
      </c>
      <c r="F10" s="18">
        <v>46058</v>
      </c>
      <c r="G10" s="19">
        <v>40</v>
      </c>
      <c r="H10" s="19">
        <v>28</v>
      </c>
      <c r="I10" s="19">
        <f t="shared" si="0"/>
        <v>-12</v>
      </c>
      <c r="J10" s="20">
        <f t="shared" si="1"/>
        <v>0.7</v>
      </c>
      <c r="K10" s="21" t="str">
        <f t="shared" si="2"/>
        <v>遅れ</v>
      </c>
      <c r="L10" s="22"/>
    </row>
    <row r="11" spans="2:12" ht="15" customHeight="1" x14ac:dyDescent="0.2">
      <c r="B11" s="16" t="s">
        <v>17</v>
      </c>
      <c r="C11" s="17" t="s">
        <v>20</v>
      </c>
      <c r="D11" s="10" t="s">
        <v>27</v>
      </c>
      <c r="E11" s="18">
        <v>46054</v>
      </c>
      <c r="F11" s="18">
        <v>46063</v>
      </c>
      <c r="G11" s="19">
        <v>40</v>
      </c>
      <c r="H11" s="19">
        <v>32</v>
      </c>
      <c r="I11" s="19">
        <f t="shared" si="0"/>
        <v>-8</v>
      </c>
      <c r="J11" s="20">
        <f t="shared" si="1"/>
        <v>0.8</v>
      </c>
      <c r="K11" s="21" t="str">
        <f t="shared" si="2"/>
        <v>進行中</v>
      </c>
      <c r="L11" s="22"/>
    </row>
    <row r="12" spans="2:12" ht="15" customHeight="1" x14ac:dyDescent="0.2">
      <c r="B12" s="16" t="s">
        <v>21</v>
      </c>
      <c r="C12" s="17" t="s">
        <v>22</v>
      </c>
      <c r="D12" s="10" t="s">
        <v>27</v>
      </c>
      <c r="E12" s="18">
        <v>46059</v>
      </c>
      <c r="F12" s="18">
        <v>46067</v>
      </c>
      <c r="G12" s="19">
        <v>24</v>
      </c>
      <c r="H12" s="19">
        <v>8</v>
      </c>
      <c r="I12" s="19">
        <f t="shared" si="0"/>
        <v>-16</v>
      </c>
      <c r="J12" s="20">
        <f t="shared" si="1"/>
        <v>0.33333333333333331</v>
      </c>
      <c r="K12" s="21" t="str">
        <f t="shared" si="2"/>
        <v>遅れ</v>
      </c>
      <c r="L12" s="22"/>
    </row>
    <row r="13" spans="2:12" ht="15" customHeight="1" x14ac:dyDescent="0.2">
      <c r="B13" s="16" t="s">
        <v>21</v>
      </c>
      <c r="C13" s="17" t="s">
        <v>23</v>
      </c>
      <c r="D13" s="10" t="s">
        <v>27</v>
      </c>
      <c r="E13" s="18">
        <v>46068</v>
      </c>
      <c r="F13" s="18">
        <v>46073</v>
      </c>
      <c r="G13" s="19">
        <v>20</v>
      </c>
      <c r="H13" s="19">
        <v>0</v>
      </c>
      <c r="I13" s="19">
        <f t="shared" si="0"/>
        <v>-20</v>
      </c>
      <c r="J13" s="20">
        <f t="shared" si="1"/>
        <v>0</v>
      </c>
      <c r="K13" s="21" t="str">
        <f t="shared" si="2"/>
        <v>遅れ</v>
      </c>
      <c r="L13" s="22"/>
    </row>
    <row r="14" spans="2:12" ht="15" customHeight="1" x14ac:dyDescent="0.2">
      <c r="B14" s="16" t="s">
        <v>24</v>
      </c>
      <c r="C14" s="17" t="s">
        <v>25</v>
      </c>
      <c r="D14" s="10" t="s">
        <v>27</v>
      </c>
      <c r="E14" s="18">
        <v>46074</v>
      </c>
      <c r="F14" s="18">
        <v>46077</v>
      </c>
      <c r="G14" s="19">
        <v>12</v>
      </c>
      <c r="H14" s="19">
        <v>0</v>
      </c>
      <c r="I14" s="19">
        <f t="shared" si="0"/>
        <v>-12</v>
      </c>
      <c r="J14" s="20">
        <f t="shared" si="1"/>
        <v>0</v>
      </c>
      <c r="K14" s="21" t="str">
        <f t="shared" si="2"/>
        <v>遅れ</v>
      </c>
      <c r="L14" s="22"/>
    </row>
    <row r="15" spans="2:12" ht="15" customHeight="1" x14ac:dyDescent="0.2">
      <c r="B15" s="16"/>
      <c r="C15" s="17"/>
      <c r="D15" s="21"/>
      <c r="E15" s="18"/>
      <c r="F15" s="18"/>
      <c r="G15" s="21"/>
      <c r="H15" s="21"/>
      <c r="I15" s="21"/>
      <c r="J15" s="20"/>
      <c r="K15" s="21"/>
      <c r="L15" s="22"/>
    </row>
    <row r="16" spans="2:12" ht="15" customHeight="1" x14ac:dyDescent="0.2">
      <c r="B16" s="16"/>
      <c r="C16" s="17"/>
      <c r="D16" s="21"/>
      <c r="E16" s="18"/>
      <c r="F16" s="18"/>
      <c r="G16" s="21"/>
      <c r="H16" s="21"/>
      <c r="I16" s="21"/>
      <c r="J16" s="20"/>
      <c r="K16" s="21"/>
      <c r="L16" s="22"/>
    </row>
    <row r="17" spans="2:12" ht="15" customHeight="1" x14ac:dyDescent="0.2">
      <c r="B17" s="16"/>
      <c r="C17" s="17"/>
      <c r="D17" s="21"/>
      <c r="E17" s="18"/>
      <c r="F17" s="18"/>
      <c r="G17" s="21"/>
      <c r="H17" s="21"/>
      <c r="I17" s="21"/>
      <c r="J17" s="20"/>
      <c r="K17" s="21"/>
      <c r="L17" s="22"/>
    </row>
    <row r="18" spans="2:12" ht="15" customHeight="1" x14ac:dyDescent="0.2">
      <c r="B18" s="16"/>
      <c r="C18" s="17"/>
      <c r="D18" s="21"/>
      <c r="E18" s="18"/>
      <c r="F18" s="18"/>
      <c r="G18" s="21"/>
      <c r="H18" s="21"/>
      <c r="I18" s="21"/>
      <c r="J18" s="20"/>
      <c r="K18" s="21"/>
      <c r="L18" s="22"/>
    </row>
    <row r="19" spans="2:12" ht="15" customHeight="1" x14ac:dyDescent="0.2">
      <c r="B19" s="23"/>
      <c r="C19" s="24"/>
      <c r="D19" s="24"/>
      <c r="E19" s="25"/>
      <c r="F19" s="25"/>
      <c r="G19" s="24"/>
      <c r="H19" s="24"/>
      <c r="I19" s="24"/>
      <c r="J19" s="24"/>
      <c r="K19" s="24"/>
      <c r="L19" s="26"/>
    </row>
    <row r="20" spans="2:12" s="50" customFormat="1" x14ac:dyDescent="0.2"/>
    <row r="21" spans="2:12" s="50" customFormat="1" x14ac:dyDescent="0.2"/>
    <row r="22" spans="2:12" s="50" customFormat="1" x14ac:dyDescent="0.2"/>
    <row r="23" spans="2:12" s="50" customFormat="1" x14ac:dyDescent="0.2"/>
    <row r="24" spans="2:12" s="50" customFormat="1" x14ac:dyDescent="0.2"/>
    <row r="25" spans="2:12" s="50" customFormat="1" x14ac:dyDescent="0.2"/>
    <row r="26" spans="2:12" s="50" customFormat="1" x14ac:dyDescent="0.2"/>
    <row r="27" spans="2:12" s="50" customFormat="1" x14ac:dyDescent="0.2"/>
    <row r="28" spans="2:12" s="50" customFormat="1" x14ac:dyDescent="0.2"/>
    <row r="29" spans="2:12" s="50" customFormat="1" x14ac:dyDescent="0.2"/>
    <row r="30" spans="2:12" s="50" customFormat="1" x14ac:dyDescent="0.2"/>
    <row r="31" spans="2:12" s="50" customFormat="1" x14ac:dyDescent="0.2"/>
    <row r="32" spans="2:12" s="50" customFormat="1" x14ac:dyDescent="0.2"/>
    <row r="33" s="50" customFormat="1" x14ac:dyDescent="0.2"/>
    <row r="34" s="50" customFormat="1" x14ac:dyDescent="0.2"/>
    <row r="35" s="50" customFormat="1" x14ac:dyDescent="0.2"/>
    <row r="36" s="50" customFormat="1" x14ac:dyDescent="0.2"/>
    <row r="37" s="50" customFormat="1" x14ac:dyDescent="0.2"/>
    <row r="38" s="50" customFormat="1" x14ac:dyDescent="0.2"/>
    <row r="39" s="50" customFormat="1" x14ac:dyDescent="0.2"/>
    <row r="40" s="50" customFormat="1" x14ac:dyDescent="0.2"/>
    <row r="41" s="50" customFormat="1" x14ac:dyDescent="0.2"/>
    <row r="42" s="50" customFormat="1" x14ac:dyDescent="0.2"/>
    <row r="43" s="50" customFormat="1" x14ac:dyDescent="0.2"/>
    <row r="44" s="50" customFormat="1" x14ac:dyDescent="0.2"/>
    <row r="45" s="50" customFormat="1" x14ac:dyDescent="0.2"/>
    <row r="46" s="50" customFormat="1" x14ac:dyDescent="0.2"/>
    <row r="47" s="50" customFormat="1" x14ac:dyDescent="0.2"/>
    <row r="48" s="50" customFormat="1" x14ac:dyDescent="0.2"/>
    <row r="49" s="50" customFormat="1" x14ac:dyDescent="0.2"/>
    <row r="50" s="50" customFormat="1" x14ac:dyDescent="0.2"/>
    <row r="51" s="50" customFormat="1" x14ac:dyDescent="0.2"/>
    <row r="52" s="50" customFormat="1" x14ac:dyDescent="0.2"/>
    <row r="53" s="50" customFormat="1" x14ac:dyDescent="0.2"/>
    <row r="54" s="50" customFormat="1" x14ac:dyDescent="0.2"/>
    <row r="55" s="50" customFormat="1" x14ac:dyDescent="0.2"/>
    <row r="56" s="50" customFormat="1" x14ac:dyDescent="0.2"/>
    <row r="57" s="50" customFormat="1" x14ac:dyDescent="0.2"/>
    <row r="58" s="50" customFormat="1" x14ac:dyDescent="0.2"/>
    <row r="59" s="50" customFormat="1" x14ac:dyDescent="0.2"/>
    <row r="60" s="50" customFormat="1" x14ac:dyDescent="0.2"/>
    <row r="61" s="50" customFormat="1" x14ac:dyDescent="0.2"/>
    <row r="62" s="50" customFormat="1" x14ac:dyDescent="0.2"/>
    <row r="63" s="50" customFormat="1" x14ac:dyDescent="0.2"/>
    <row r="64" s="50" customFormat="1" x14ac:dyDescent="0.2"/>
    <row r="65" s="50" customFormat="1" x14ac:dyDescent="0.2"/>
    <row r="66" s="50" customFormat="1" x14ac:dyDescent="0.2"/>
    <row r="67" s="50" customFormat="1" x14ac:dyDescent="0.2"/>
    <row r="68" s="50" customFormat="1" x14ac:dyDescent="0.2"/>
    <row r="69" s="50" customFormat="1" x14ac:dyDescent="0.2"/>
    <row r="70" s="50" customFormat="1" x14ac:dyDescent="0.2"/>
  </sheetData>
  <mergeCells count="1">
    <mergeCell ref="B2:L2"/>
  </mergeCells>
  <phoneticPr fontId="1"/>
  <conditionalFormatting sqref="K5:K19">
    <cfRule type="expression" dxfId="3" priority="1">
      <formula>$K5="遅れ"</formula>
    </cfRule>
    <cfRule type="expression" dxfId="2" priority="2">
      <formula>$K5="進行中"</formula>
    </cfRule>
    <cfRule type="expression" dxfId="1" priority="3">
      <formula>$K5="完了"</formula>
    </cfRule>
  </conditionalFormatting>
  <pageMargins left="0.75" right="0.75" top="1" bottom="1" header="0.5" footer="0.5"/>
  <drawing r:id="rId1"/>
  <legacy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BM15"/>
  <sheetViews>
    <sheetView workbookViewId="0">
      <pane xSplit="8" ySplit="5" topLeftCell="I6" activePane="bottomRight" state="frozen"/>
      <selection pane="topRight"/>
      <selection pane="bottomLeft"/>
      <selection pane="bottomRight" activeCell="F22" sqref="F22"/>
    </sheetView>
  </sheetViews>
  <sheetFormatPr defaultRowHeight="15" x14ac:dyDescent="0.3"/>
  <cols>
    <col min="1" max="1" width="3.77734375" style="1" customWidth="1"/>
    <col min="2" max="2" width="12" style="1" customWidth="1"/>
    <col min="3" max="3" width="22" style="1" customWidth="1"/>
    <col min="4" max="4" width="7.88671875" style="1" bestFit="1" customWidth="1"/>
    <col min="5" max="6" width="12.109375" style="1" bestFit="1" customWidth="1"/>
    <col min="7" max="8" width="8.33203125" style="1" bestFit="1" customWidth="1"/>
    <col min="9" max="65" width="2.77734375" style="1" customWidth="1"/>
    <col min="66" max="16384" width="8.88671875" style="1"/>
  </cols>
  <sheetData>
    <row r="3" spans="2:65" ht="15.6" thickBot="1" x14ac:dyDescent="0.35"/>
    <row r="4" spans="2:65" ht="15.6" thickBot="1" x14ac:dyDescent="0.35">
      <c r="I4" s="52">
        <f>I5</f>
        <v>46023</v>
      </c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4"/>
      <c r="AN4" s="55">
        <f>AN5</f>
        <v>46054</v>
      </c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7"/>
    </row>
    <row r="5" spans="2:65" ht="15.6" thickBot="1" x14ac:dyDescent="0.35">
      <c r="B5" s="43" t="s">
        <v>0</v>
      </c>
      <c r="C5" s="44" t="s">
        <v>1</v>
      </c>
      <c r="D5" s="44" t="s">
        <v>2</v>
      </c>
      <c r="E5" s="44" t="s">
        <v>3</v>
      </c>
      <c r="F5" s="44" t="s">
        <v>4</v>
      </c>
      <c r="G5" s="44" t="s">
        <v>28</v>
      </c>
      <c r="H5" s="45" t="s">
        <v>29</v>
      </c>
      <c r="I5" s="35">
        <v>46023</v>
      </c>
      <c r="J5" s="36">
        <v>46024</v>
      </c>
      <c r="K5" s="36">
        <v>46025</v>
      </c>
      <c r="L5" s="36">
        <v>46026</v>
      </c>
      <c r="M5" s="36">
        <v>46027</v>
      </c>
      <c r="N5" s="36">
        <v>46028</v>
      </c>
      <c r="O5" s="36">
        <v>46029</v>
      </c>
      <c r="P5" s="36">
        <v>46030</v>
      </c>
      <c r="Q5" s="36">
        <v>46031</v>
      </c>
      <c r="R5" s="36">
        <v>46032</v>
      </c>
      <c r="S5" s="36">
        <v>46033</v>
      </c>
      <c r="T5" s="36">
        <v>46034</v>
      </c>
      <c r="U5" s="36">
        <v>46035</v>
      </c>
      <c r="V5" s="36">
        <v>46036</v>
      </c>
      <c r="W5" s="36">
        <v>46037</v>
      </c>
      <c r="X5" s="36">
        <v>46038</v>
      </c>
      <c r="Y5" s="36">
        <v>46039</v>
      </c>
      <c r="Z5" s="36">
        <v>46040</v>
      </c>
      <c r="AA5" s="36">
        <v>46041</v>
      </c>
      <c r="AB5" s="36">
        <v>46042</v>
      </c>
      <c r="AC5" s="36">
        <v>46043</v>
      </c>
      <c r="AD5" s="36">
        <v>46044</v>
      </c>
      <c r="AE5" s="36">
        <v>46045</v>
      </c>
      <c r="AF5" s="36">
        <v>46046</v>
      </c>
      <c r="AG5" s="36">
        <v>46047</v>
      </c>
      <c r="AH5" s="36">
        <v>46048</v>
      </c>
      <c r="AI5" s="36">
        <v>46049</v>
      </c>
      <c r="AJ5" s="36">
        <v>46050</v>
      </c>
      <c r="AK5" s="36">
        <v>46051</v>
      </c>
      <c r="AL5" s="36">
        <v>46052</v>
      </c>
      <c r="AM5" s="37">
        <v>46053</v>
      </c>
      <c r="AN5" s="38">
        <v>46054</v>
      </c>
      <c r="AO5" s="39">
        <v>46055</v>
      </c>
      <c r="AP5" s="39">
        <v>46056</v>
      </c>
      <c r="AQ5" s="39">
        <v>46057</v>
      </c>
      <c r="AR5" s="39">
        <v>46058</v>
      </c>
      <c r="AS5" s="39">
        <v>46059</v>
      </c>
      <c r="AT5" s="39">
        <v>46060</v>
      </c>
      <c r="AU5" s="39">
        <v>46061</v>
      </c>
      <c r="AV5" s="39">
        <v>46062</v>
      </c>
      <c r="AW5" s="39">
        <v>46063</v>
      </c>
      <c r="AX5" s="39">
        <v>46064</v>
      </c>
      <c r="AY5" s="39">
        <v>46065</v>
      </c>
      <c r="AZ5" s="39">
        <v>46066</v>
      </c>
      <c r="BA5" s="39">
        <v>46067</v>
      </c>
      <c r="BB5" s="39">
        <v>46068</v>
      </c>
      <c r="BC5" s="39">
        <v>46069</v>
      </c>
      <c r="BD5" s="39">
        <v>46070</v>
      </c>
      <c r="BE5" s="39">
        <v>46071</v>
      </c>
      <c r="BF5" s="39">
        <v>46072</v>
      </c>
      <c r="BG5" s="39">
        <v>46073</v>
      </c>
      <c r="BH5" s="39">
        <v>46074</v>
      </c>
      <c r="BI5" s="39">
        <v>46075</v>
      </c>
      <c r="BJ5" s="39">
        <v>46076</v>
      </c>
      <c r="BK5" s="39">
        <v>46077</v>
      </c>
      <c r="BL5" s="39">
        <v>46078</v>
      </c>
      <c r="BM5" s="40">
        <v>46079</v>
      </c>
    </row>
    <row r="6" spans="2:65" x14ac:dyDescent="0.3">
      <c r="B6" s="33" t="s">
        <v>11</v>
      </c>
      <c r="C6" s="5" t="s">
        <v>12</v>
      </c>
      <c r="D6" s="5"/>
      <c r="E6" s="41">
        <f>プロジェクト計画進捗表!E5</f>
        <v>46023</v>
      </c>
      <c r="F6" s="41">
        <f>プロジェクト計画進捗表!F5</f>
        <v>46027</v>
      </c>
      <c r="G6" s="42">
        <v>20</v>
      </c>
      <c r="H6" s="46">
        <v>18</v>
      </c>
      <c r="I6" s="33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34"/>
      <c r="AN6" s="33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34"/>
    </row>
    <row r="7" spans="2:65" x14ac:dyDescent="0.3">
      <c r="B7" s="28" t="s">
        <v>11</v>
      </c>
      <c r="C7" s="6" t="s">
        <v>13</v>
      </c>
      <c r="D7" s="6"/>
      <c r="E7" s="41">
        <f>プロジェクト計画進捗表!E6</f>
        <v>46025</v>
      </c>
      <c r="F7" s="41">
        <f>プロジェクト計画進捗表!F6</f>
        <v>46028</v>
      </c>
      <c r="G7" s="27">
        <v>12</v>
      </c>
      <c r="H7" s="47">
        <v>10</v>
      </c>
      <c r="I7" s="28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29"/>
      <c r="AN7" s="28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29"/>
    </row>
    <row r="8" spans="2:65" x14ac:dyDescent="0.3">
      <c r="B8" s="28" t="s">
        <v>14</v>
      </c>
      <c r="C8" s="6" t="s">
        <v>15</v>
      </c>
      <c r="D8" s="6"/>
      <c r="E8" s="41">
        <f>プロジェクト計画進捗表!E7</f>
        <v>46028</v>
      </c>
      <c r="F8" s="41">
        <f>プロジェクト計画進捗表!F7</f>
        <v>46037</v>
      </c>
      <c r="G8" s="27">
        <v>40</v>
      </c>
      <c r="H8" s="47">
        <v>45</v>
      </c>
      <c r="I8" s="28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29"/>
      <c r="AN8" s="28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29"/>
    </row>
    <row r="9" spans="2:65" x14ac:dyDescent="0.3">
      <c r="B9" s="28" t="s">
        <v>14</v>
      </c>
      <c r="C9" s="6" t="s">
        <v>16</v>
      </c>
      <c r="D9" s="6"/>
      <c r="E9" s="41">
        <f>プロジェクト計画進捗表!E8</f>
        <v>46038</v>
      </c>
      <c r="F9" s="41">
        <f>プロジェクト計画進捗表!F8</f>
        <v>46047</v>
      </c>
      <c r="G9" s="27">
        <v>50</v>
      </c>
      <c r="H9" s="47">
        <v>30</v>
      </c>
      <c r="I9" s="28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29"/>
      <c r="AN9" s="28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29"/>
    </row>
    <row r="10" spans="2:65" x14ac:dyDescent="0.3">
      <c r="B10" s="28" t="s">
        <v>17</v>
      </c>
      <c r="C10" s="6" t="s">
        <v>18</v>
      </c>
      <c r="D10" s="6"/>
      <c r="E10" s="41">
        <f>プロジェクト計画進捗表!E9</f>
        <v>46042</v>
      </c>
      <c r="F10" s="41">
        <f>プロジェクト計画進捗表!F9</f>
        <v>46049</v>
      </c>
      <c r="G10" s="27">
        <v>16</v>
      </c>
      <c r="H10" s="47">
        <v>12</v>
      </c>
      <c r="I10" s="28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29"/>
      <c r="AN10" s="28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29"/>
    </row>
    <row r="11" spans="2:65" x14ac:dyDescent="0.3">
      <c r="B11" s="28" t="s">
        <v>17</v>
      </c>
      <c r="C11" s="6" t="s">
        <v>19</v>
      </c>
      <c r="D11" s="6"/>
      <c r="E11" s="41">
        <f>プロジェクト計画進捗表!E10</f>
        <v>46048</v>
      </c>
      <c r="F11" s="41">
        <f>プロジェクト計画進捗表!F10</f>
        <v>46058</v>
      </c>
      <c r="G11" s="27">
        <v>40</v>
      </c>
      <c r="H11" s="47">
        <v>28</v>
      </c>
      <c r="I11" s="28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29"/>
      <c r="AN11" s="28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29"/>
    </row>
    <row r="12" spans="2:65" x14ac:dyDescent="0.3">
      <c r="B12" s="28" t="s">
        <v>17</v>
      </c>
      <c r="C12" s="6" t="s">
        <v>20</v>
      </c>
      <c r="D12" s="6"/>
      <c r="E12" s="41">
        <f>プロジェクト計画進捗表!E11</f>
        <v>46054</v>
      </c>
      <c r="F12" s="41">
        <f>プロジェクト計画進捗表!F11</f>
        <v>46063</v>
      </c>
      <c r="G12" s="27">
        <v>40</v>
      </c>
      <c r="H12" s="47">
        <v>32</v>
      </c>
      <c r="I12" s="28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29"/>
      <c r="AN12" s="28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29"/>
    </row>
    <row r="13" spans="2:65" x14ac:dyDescent="0.3">
      <c r="B13" s="28" t="s">
        <v>21</v>
      </c>
      <c r="C13" s="6" t="s">
        <v>22</v>
      </c>
      <c r="D13" s="6"/>
      <c r="E13" s="41">
        <f>プロジェクト計画進捗表!E12</f>
        <v>46059</v>
      </c>
      <c r="F13" s="41">
        <f>プロジェクト計画進捗表!F12</f>
        <v>46067</v>
      </c>
      <c r="G13" s="27">
        <v>24</v>
      </c>
      <c r="H13" s="47">
        <v>8</v>
      </c>
      <c r="I13" s="28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29"/>
      <c r="AN13" s="28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29"/>
    </row>
    <row r="14" spans="2:65" x14ac:dyDescent="0.3">
      <c r="B14" s="28" t="s">
        <v>21</v>
      </c>
      <c r="C14" s="6" t="s">
        <v>23</v>
      </c>
      <c r="D14" s="6"/>
      <c r="E14" s="41">
        <f>プロジェクト計画進捗表!E13</f>
        <v>46068</v>
      </c>
      <c r="F14" s="41">
        <f>プロジェクト計画進捗表!F13</f>
        <v>46073</v>
      </c>
      <c r="G14" s="27">
        <v>20</v>
      </c>
      <c r="H14" s="47">
        <v>0</v>
      </c>
      <c r="I14" s="28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29"/>
      <c r="AN14" s="28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29"/>
    </row>
    <row r="15" spans="2:65" ht="15.6" thickBot="1" x14ac:dyDescent="0.35">
      <c r="B15" s="30" t="s">
        <v>24</v>
      </c>
      <c r="C15" s="31" t="s">
        <v>25</v>
      </c>
      <c r="D15" s="31"/>
      <c r="E15" s="58">
        <f>プロジェクト計画進捗表!E14</f>
        <v>46074</v>
      </c>
      <c r="F15" s="58">
        <f>プロジェクト計画進捗表!F14</f>
        <v>46077</v>
      </c>
      <c r="G15" s="48">
        <v>12</v>
      </c>
      <c r="H15" s="49">
        <v>0</v>
      </c>
      <c r="I15" s="30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2"/>
      <c r="AN15" s="30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2"/>
    </row>
  </sheetData>
  <mergeCells count="2">
    <mergeCell ref="I4:AM4"/>
    <mergeCell ref="AN4:BM4"/>
  </mergeCells>
  <phoneticPr fontId="1"/>
  <conditionalFormatting sqref="I6:BM15">
    <cfRule type="expression" dxfId="0" priority="1">
      <formula>AND($E6&lt;=I$5,$F6&gt;=I$5)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プロジェクト計画進捗表</vt:lpstr>
      <vt:lpstr>ガントチャート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2026-02-10T22:43:23Z</dcterms:created>
  <dcterms:modified xsi:type="dcterms:W3CDTF">2026-02-11T02:43:46Z</dcterms:modified>
</cp:coreProperties>
</file>