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F3C6FCB3-C905-4732-894E-FB9893AC1F7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目標進捗管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1" l="1"/>
  <c r="I11" i="1"/>
  <c r="J11" i="1"/>
  <c r="K11" i="1"/>
  <c r="L11" i="1"/>
  <c r="O11" i="1"/>
  <c r="E12" i="1"/>
  <c r="I12" i="1"/>
  <c r="J12" i="1"/>
  <c r="L12" i="1" s="1"/>
  <c r="K12" i="1"/>
  <c r="O12" i="1"/>
  <c r="E13" i="1"/>
  <c r="I13" i="1"/>
  <c r="J13" i="1"/>
  <c r="K13" i="1"/>
  <c r="L13" i="1"/>
  <c r="O13" i="1"/>
  <c r="E14" i="1"/>
  <c r="I14" i="1"/>
  <c r="J14" i="1"/>
  <c r="L14" i="1" s="1"/>
  <c r="K14" i="1"/>
  <c r="O14" i="1"/>
  <c r="O10" i="1"/>
  <c r="K10" i="1"/>
  <c r="J10" i="1"/>
  <c r="L10" i="1" s="1"/>
  <c r="I10" i="1"/>
  <c r="E10" i="1"/>
  <c r="O9" i="1"/>
  <c r="K9" i="1"/>
  <c r="J9" i="1"/>
  <c r="L9" i="1" s="1"/>
  <c r="I9" i="1"/>
  <c r="E9" i="1"/>
  <c r="O8" i="1"/>
  <c r="K8" i="1"/>
  <c r="J8" i="1"/>
  <c r="L8" i="1" s="1"/>
  <c r="I8" i="1"/>
  <c r="E8" i="1"/>
  <c r="O7" i="1"/>
  <c r="K7" i="1"/>
  <c r="J7" i="1"/>
  <c r="L7" i="1" s="1"/>
  <c r="I7" i="1"/>
  <c r="E7" i="1"/>
  <c r="O6" i="1"/>
  <c r="K6" i="1"/>
  <c r="J6" i="1"/>
  <c r="L6" i="1" s="1"/>
  <c r="I6" i="1"/>
  <c r="E6" i="1"/>
  <c r="O5" i="1"/>
  <c r="K5" i="1"/>
  <c r="J5" i="1"/>
  <c r="L5" i="1" s="1"/>
  <c r="I5" i="1"/>
  <c r="E5" i="1"/>
</calcChain>
</file>

<file path=xl/sharedStrings.xml><?xml version="1.0" encoding="utf-8"?>
<sst xmlns="http://schemas.openxmlformats.org/spreadsheetml/2006/main" count="29" uniqueCount="29">
  <si>
    <t>目標名</t>
  </si>
  <si>
    <t>開始日</t>
  </si>
  <si>
    <t>期限日</t>
  </si>
  <si>
    <t>残日数</t>
  </si>
  <si>
    <t>目標値</t>
  </si>
  <si>
    <t>実績値</t>
  </si>
  <si>
    <t>前年差実績</t>
  </si>
  <si>
    <t>残り必要数値</t>
  </si>
  <si>
    <t>達成率(%)</t>
  </si>
  <si>
    <t>前年差(%)</t>
  </si>
  <si>
    <t>達成判定</t>
  </si>
  <si>
    <t>進捗コメント</t>
  </si>
  <si>
    <t>担当者</t>
  </si>
  <si>
    <t>最終更新日</t>
  </si>
  <si>
    <t>売上高</t>
  </si>
  <si>
    <t>順調</t>
  </si>
  <si>
    <t>案件数</t>
  </si>
  <si>
    <t>投稿本数</t>
  </si>
  <si>
    <t>計画通り</t>
  </si>
  <si>
    <t>フォロワー数</t>
  </si>
  <si>
    <t>記事作成本数</t>
  </si>
  <si>
    <t>学習時間(h)</t>
  </si>
  <si>
    <t>〇〇</t>
    <phoneticPr fontId="2"/>
  </si>
  <si>
    <t>△△</t>
    <phoneticPr fontId="2"/>
  </si>
  <si>
    <t>◆◆</t>
    <phoneticPr fontId="2"/>
  </si>
  <si>
    <t>○○</t>
    <phoneticPr fontId="2"/>
  </si>
  <si>
    <t>★★</t>
    <phoneticPr fontId="2"/>
  </si>
  <si>
    <t>□◆</t>
    <phoneticPr fontId="2"/>
  </si>
  <si>
    <t>目標進捗管理表テンプレート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</si>
</sst>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¥&quot;#,##0;[Red]&quot;¥&quot;\-#,##0"/>
    <numFmt numFmtId="176" formatCode="yyyy\-mm\-dd"/>
    <numFmt numFmtId="180" formatCode="General&quot;日&quot;"/>
    <numFmt numFmtId="181" formatCode="General&quot;件&quot;"/>
    <numFmt numFmtId="182" formatCode="General&quot;本&quot;"/>
    <numFmt numFmtId="183" formatCode="General&quot;人&quot;"/>
    <numFmt numFmtId="184" formatCode="General&quot;時&quot;&quot;間&quot;"/>
  </numFmts>
  <fonts count="6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DD7EE"/>
        <bgColor rgb="FFBDD7EE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6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4" borderId="2" xfId="0" applyFont="1" applyFill="1" applyBorder="1"/>
    <xf numFmtId="176" fontId="4" fillId="4" borderId="2" xfId="0" applyNumberFormat="1" applyFont="1" applyFill="1" applyBorder="1"/>
    <xf numFmtId="180" fontId="4" fillId="4" borderId="2" xfId="0" applyNumberFormat="1" applyFont="1" applyFill="1" applyBorder="1" applyAlignment="1">
      <alignment horizontal="center"/>
    </xf>
    <xf numFmtId="6" fontId="4" fillId="4" borderId="2" xfId="1" applyNumberFormat="1" applyFont="1" applyFill="1" applyBorder="1" applyAlignment="1"/>
    <xf numFmtId="9" fontId="4" fillId="4" borderId="2" xfId="2" applyNumberFormat="1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3" borderId="2" xfId="0" applyFont="1" applyFill="1" applyBorder="1"/>
    <xf numFmtId="176" fontId="4" fillId="3" borderId="2" xfId="0" applyNumberFormat="1" applyFont="1" applyFill="1" applyBorder="1"/>
    <xf numFmtId="180" fontId="4" fillId="3" borderId="2" xfId="0" applyNumberFormat="1" applyFont="1" applyFill="1" applyBorder="1" applyAlignment="1">
      <alignment horizontal="center"/>
    </xf>
    <xf numFmtId="181" fontId="4" fillId="3" borderId="2" xfId="0" applyNumberFormat="1" applyFont="1" applyFill="1" applyBorder="1"/>
    <xf numFmtId="9" fontId="4" fillId="3" borderId="2" xfId="2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82" fontId="4" fillId="4" borderId="2" xfId="0" applyNumberFormat="1" applyFont="1" applyFill="1" applyBorder="1"/>
    <xf numFmtId="183" fontId="4" fillId="3" borderId="2" xfId="0" applyNumberFormat="1" applyFont="1" applyFill="1" applyBorder="1"/>
    <xf numFmtId="0" fontId="4" fillId="3" borderId="1" xfId="0" applyFont="1" applyFill="1" applyBorder="1"/>
    <xf numFmtId="176" fontId="4" fillId="3" borderId="1" xfId="0" applyNumberFormat="1" applyFont="1" applyFill="1" applyBorder="1"/>
    <xf numFmtId="180" fontId="4" fillId="3" borderId="1" xfId="0" applyNumberFormat="1" applyFont="1" applyFill="1" applyBorder="1" applyAlignment="1">
      <alignment horizontal="center"/>
    </xf>
    <xf numFmtId="184" fontId="4" fillId="3" borderId="1" xfId="0" applyNumberFormat="1" applyFont="1" applyFill="1" applyBorder="1"/>
    <xf numFmtId="9" fontId="4" fillId="3" borderId="1" xfId="2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4" borderId="3" xfId="0" applyFont="1" applyFill="1" applyBorder="1"/>
    <xf numFmtId="0" fontId="4" fillId="3" borderId="3" xfId="0" applyFont="1" applyFill="1" applyBorder="1"/>
    <xf numFmtId="0" fontId="4" fillId="3" borderId="5" xfId="0" applyFont="1" applyFill="1" applyBorder="1"/>
    <xf numFmtId="14" fontId="4" fillId="4" borderId="2" xfId="0" applyNumberFormat="1" applyFont="1" applyFill="1" applyBorder="1"/>
    <xf numFmtId="14" fontId="4" fillId="3" borderId="2" xfId="0" applyNumberFormat="1" applyFont="1" applyFill="1" applyBorder="1"/>
    <xf numFmtId="14" fontId="4" fillId="3" borderId="1" xfId="0" applyNumberFormat="1" applyFont="1" applyFill="1" applyBorder="1"/>
    <xf numFmtId="0" fontId="3" fillId="2" borderId="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0" xfId="0" applyFont="1"/>
  </cellXfs>
  <cellStyles count="3">
    <cellStyle name="パーセント" xfId="2" builtinId="5"/>
    <cellStyle name="通貨" xfId="1" builtinId="7"/>
    <cellStyle name="標準" xfId="0" builtinId="0"/>
  </cellStyles>
  <dxfs count="25"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EB9C"/>
          <bgColor rgb="FFFFEB9C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FFC7CE"/>
          <bgColor rgb="FFFFC7CE"/>
        </patternFill>
      </fill>
    </dxf>
    <dxf>
      <fill>
        <patternFill patternType="solid">
          <fgColor rgb="FFFFEB9C"/>
          <bgColor rgb="FFFFEB9C"/>
        </patternFill>
      </fill>
    </dxf>
    <dxf>
      <fill>
        <patternFill patternType="solid">
          <fgColor rgb="FFC6EFCE"/>
          <bgColor rgb="FFC6EFCE"/>
        </patternFill>
      </fill>
    </dxf>
    <dxf>
      <fill>
        <patternFill patternType="solid">
          <fgColor rgb="FFFFEB9C"/>
          <bgColor rgb="FFFFEB9C"/>
        </patternFill>
      </fill>
    </dxf>
    <dxf>
      <fill>
        <patternFill patternType="solid">
          <fgColor rgb="FFFFC7CE"/>
          <bgColor rgb="FFFFC7CE"/>
        </patternFill>
      </fill>
    </dxf>
    <dxf>
      <font>
        <b/>
        <family val="3"/>
        <charset val="128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minor"/>
      </font>
      <fill>
        <patternFill patternType="solid">
          <fgColor rgb="FFBDD7EE"/>
          <bgColor rgb="FFBDD7EE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numFmt numFmtId="19" formatCode="yyyy/m/d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numFmt numFmtId="184" formatCode="General&quot;時&quot;&quot;間&quot;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numFmt numFmtId="184" formatCode="General&quot;時&quot;&quot;間&quot;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numFmt numFmtId="184" formatCode="General&quot;時&quot;&quot;間&quot;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numFmt numFmtId="184" formatCode="General&quot;時&quot;&quot;間&quot;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numFmt numFmtId="180" formatCode="General&quot;日&quot;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numFmt numFmtId="176" formatCode="yyyy\-mm\-dd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numFmt numFmtId="176" formatCode="yyyy\-mm\-dd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family val="3"/>
        <charset val="128"/>
        <scheme val="minor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colors>
    <mruColors>
      <color rgb="FFFF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67664141414142E-2"/>
          <c:y val="8.8320021690258571E-2"/>
          <c:w val="0.89027752525252524"/>
          <c:h val="0.77816551625451413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目標進捗管理表!$J$4</c:f>
              <c:strCache>
                <c:ptCount val="1"/>
                <c:pt idx="0">
                  <c:v>達成率(%)</c:v>
                </c:pt>
              </c:strCache>
            </c:strRef>
          </c:tx>
          <c:invertIfNegative val="1"/>
          <c:dPt>
            <c:idx val="0"/>
            <c:invertIfNegative val="1"/>
            <c:bubble3D val="0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dPt>
          <c:dPt>
            <c:idx val="1"/>
            <c:invertIfNegative val="1"/>
            <c:bubble3D val="0"/>
            <c:spPr>
              <a:gradFill rotWithShape="1">
                <a:gsLst>
                  <a:gs pos="0">
                    <a:schemeClr val="accent2">
                      <a:tint val="50000"/>
                      <a:satMod val="300000"/>
                    </a:schemeClr>
                  </a:gs>
                  <a:gs pos="35000">
                    <a:schemeClr val="accent2">
                      <a:tint val="37000"/>
                      <a:satMod val="300000"/>
                    </a:schemeClr>
                  </a:gs>
                  <a:gs pos="100000">
                    <a:schemeClr val="accent2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2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dPt>
          <c:dPt>
            <c:idx val="2"/>
            <c:invertIfNegative val="1"/>
            <c:bubble3D val="0"/>
            <c:spPr>
              <a:gradFill rotWithShape="1">
                <a:gsLst>
                  <a:gs pos="0">
                    <a:schemeClr val="accent3">
                      <a:tint val="50000"/>
                      <a:satMod val="300000"/>
                    </a:schemeClr>
                  </a:gs>
                  <a:gs pos="35000">
                    <a:schemeClr val="accent3">
                      <a:tint val="37000"/>
                      <a:satMod val="300000"/>
                    </a:schemeClr>
                  </a:gs>
                  <a:gs pos="100000">
                    <a:schemeClr val="accent3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3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dPt>
          <c:dPt>
            <c:idx val="3"/>
            <c:invertIfNegative val="1"/>
            <c:bubble3D val="0"/>
            <c:spPr>
              <a:gradFill rotWithShape="1">
                <a:gsLst>
                  <a:gs pos="0">
                    <a:schemeClr val="accent4">
                      <a:tint val="50000"/>
                      <a:satMod val="300000"/>
                    </a:schemeClr>
                  </a:gs>
                  <a:gs pos="35000">
                    <a:schemeClr val="accent4">
                      <a:tint val="37000"/>
                      <a:satMod val="300000"/>
                    </a:schemeClr>
                  </a:gs>
                  <a:gs pos="100000">
                    <a:schemeClr val="accent4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4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dPt>
          <c:dPt>
            <c:idx val="4"/>
            <c:invertIfNegative val="1"/>
            <c:bubble3D val="0"/>
            <c:spPr>
              <a:gradFill rotWithShape="1">
                <a:gsLst>
                  <a:gs pos="0">
                    <a:schemeClr val="accent5">
                      <a:tint val="50000"/>
                      <a:satMod val="300000"/>
                    </a:schemeClr>
                  </a:gs>
                  <a:gs pos="35000">
                    <a:schemeClr val="accent5">
                      <a:tint val="37000"/>
                      <a:satMod val="300000"/>
                    </a:schemeClr>
                  </a:gs>
                  <a:gs pos="100000">
                    <a:schemeClr val="accent5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5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dPt>
          <c:dPt>
            <c:idx val="5"/>
            <c:invertIfNegative val="1"/>
            <c:bubble3D val="0"/>
            <c:spPr>
              <a:gradFill rotWithShape="1">
                <a:gsLst>
                  <a:gs pos="0">
                    <a:schemeClr val="accent6">
                      <a:tint val="50000"/>
                      <a:satMod val="300000"/>
                    </a:schemeClr>
                  </a:gs>
                  <a:gs pos="35000">
                    <a:schemeClr val="accent6">
                      <a:tint val="37000"/>
                      <a:satMod val="300000"/>
                    </a:schemeClr>
                  </a:gs>
                  <a:gs pos="100000">
                    <a:schemeClr val="accent6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6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dPt>
          <c:cat>
            <c:strRef>
              <c:f>目標進捗管理表!$B$5:$B$10</c:f>
              <c:strCache>
                <c:ptCount val="6"/>
                <c:pt idx="0">
                  <c:v>売上高</c:v>
                </c:pt>
                <c:pt idx="1">
                  <c:v>案件数</c:v>
                </c:pt>
                <c:pt idx="2">
                  <c:v>投稿本数</c:v>
                </c:pt>
                <c:pt idx="3">
                  <c:v>フォロワー数</c:v>
                </c:pt>
                <c:pt idx="4">
                  <c:v>記事作成本数</c:v>
                </c:pt>
                <c:pt idx="5">
                  <c:v>学習時間(h)</c:v>
                </c:pt>
              </c:strCache>
            </c:strRef>
          </c:cat>
          <c:val>
            <c:numRef>
              <c:f>目標進捗管理表!$J$5:$J$10</c:f>
              <c:numCache>
                <c:formatCode>0%</c:formatCode>
                <c:ptCount val="6"/>
                <c:pt idx="0">
                  <c:v>0.8</c:v>
                </c:pt>
                <c:pt idx="1">
                  <c:v>1</c:v>
                </c:pt>
                <c:pt idx="2">
                  <c:v>0.95</c:v>
                </c:pt>
                <c:pt idx="3">
                  <c:v>0.42</c:v>
                </c:pt>
                <c:pt idx="4">
                  <c:v>0.83333333333333337</c:v>
                </c:pt>
                <c:pt idx="5">
                  <c:v>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A8-4859-ACFB-8ABBA8057AD6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"/>
        <c:axId val="100"/>
      </c:barChart>
      <c:catAx>
        <c:axId val="1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/>
                  <a:t>目標名</a:t>
                </a:r>
              </a:p>
            </c:rich>
          </c:tx>
          <c:overlay val="1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ja-JP"/>
                  <a:t>達成率</a:t>
                </a:r>
              </a:p>
            </c:rich>
          </c:tx>
          <c:overlay val="1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1"/>
  </c:chart>
  <c:spPr>
    <a:solidFill>
      <a:srgbClr val="FFFFE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106680</xdr:colOff>
      <xdr:row>14</xdr:row>
      <xdr:rowOff>68580</xdr:rowOff>
    </xdr:from>
    <xdr:ext cx="5471160" cy="36957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4E247DD-F3F3-49E0-80BD-1C0471C1660B}" name="テーブル2" displayName="テーブル2" ref="B4:O14" totalsRowShown="0" headerRowDxfId="9" dataDxfId="8" tableBorderDxfId="24">
  <tableColumns count="14">
    <tableColumn id="1" xr3:uid="{CF2D0228-6AD9-47EF-84E5-87F566035CD2}" name="目標名" dataDxfId="23"/>
    <tableColumn id="2" xr3:uid="{7036E2E3-AC6D-4836-BCAC-637A90E8B5D0}" name="開始日" dataDxfId="22"/>
    <tableColumn id="3" xr3:uid="{C9C67C27-D02E-4A49-A383-5656E7C5BCD3}" name="期限日" dataDxfId="21"/>
    <tableColumn id="4" xr3:uid="{EC32DCED-CFE4-425D-8A24-00643986DBC8}" name="残日数" dataDxfId="20"/>
    <tableColumn id="5" xr3:uid="{9366AF9A-D351-48CD-9952-6175BF729CF5}" name="目標値" dataDxfId="19"/>
    <tableColumn id="6" xr3:uid="{1C3864D7-60F8-43B8-A9F9-16E0269FAC0B}" name="実績値" dataDxfId="18"/>
    <tableColumn id="7" xr3:uid="{560C98EB-8196-49DF-9521-BED3F8015B0B}" name="前年差実績" dataDxfId="17"/>
    <tableColumn id="8" xr3:uid="{D76CAC6C-B8B5-4225-B58E-2EBC771F4DB7}" name="残り必要数値" dataDxfId="16"/>
    <tableColumn id="9" xr3:uid="{ABA506D1-B3E7-46B6-9652-04901BA1FDDD}" name="達成率(%)" dataDxfId="15" dataCellStyle="パーセント"/>
    <tableColumn id="10" xr3:uid="{7DC589BF-E330-496C-9D36-9B6B4064B383}" name="前年差(%)" dataDxfId="14" dataCellStyle="パーセント"/>
    <tableColumn id="11" xr3:uid="{0302CC1B-1A11-4F49-8377-D40A2B557457}" name="達成判定" dataDxfId="13"/>
    <tableColumn id="12" xr3:uid="{26CE6DF1-1620-432A-AEFB-F3758A0529BC}" name="進捗コメント" dataDxfId="12"/>
    <tableColumn id="13" xr3:uid="{662F3F1F-D8EA-452B-B20B-BC8CD08BE33C}" name="担当者" dataDxfId="11"/>
    <tableColumn id="14" xr3:uid="{B3AF8502-1432-43E3-9CAB-15B28F507F22}" name="最終更新日" dataDxfId="10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4"/>
  <sheetViews>
    <sheetView tabSelected="1" workbookViewId="0">
      <selection activeCell="H55" sqref="H55"/>
    </sheetView>
  </sheetViews>
  <sheetFormatPr defaultRowHeight="13.2" x14ac:dyDescent="0.2"/>
  <cols>
    <col min="1" max="1" width="7.109375" style="1" customWidth="1"/>
    <col min="2" max="2" width="16.6640625" style="1" customWidth="1"/>
    <col min="3" max="4" width="12.88671875" style="1" bestFit="1" customWidth="1"/>
    <col min="5" max="5" width="9.21875" style="1" customWidth="1"/>
    <col min="6" max="9" width="15.77734375" style="1" customWidth="1"/>
    <col min="10" max="11" width="11.6640625" style="1" customWidth="1"/>
    <col min="12" max="12" width="11.33203125" style="1" customWidth="1"/>
    <col min="13" max="13" width="19.44140625" style="1" customWidth="1"/>
    <col min="14" max="14" width="10" style="2" customWidth="1"/>
    <col min="15" max="15" width="13.44140625" style="1" customWidth="1"/>
    <col min="16" max="16384" width="8.88671875" style="1"/>
  </cols>
  <sheetData>
    <row r="2" spans="2:15" ht="21" x14ac:dyDescent="0.25">
      <c r="B2" s="31" t="s">
        <v>28</v>
      </c>
    </row>
    <row r="4" spans="2:15" ht="19.95" customHeight="1" x14ac:dyDescent="0.2">
      <c r="B4" s="29" t="s">
        <v>0</v>
      </c>
      <c r="C4" s="30" t="s">
        <v>1</v>
      </c>
      <c r="D4" s="30" t="s">
        <v>2</v>
      </c>
      <c r="E4" s="30" t="s">
        <v>3</v>
      </c>
      <c r="F4" s="30" t="s">
        <v>4</v>
      </c>
      <c r="G4" s="30" t="s">
        <v>5</v>
      </c>
      <c r="H4" s="30" t="s">
        <v>6</v>
      </c>
      <c r="I4" s="30" t="s">
        <v>7</v>
      </c>
      <c r="J4" s="30" t="s">
        <v>8</v>
      </c>
      <c r="K4" s="30" t="s">
        <v>9</v>
      </c>
      <c r="L4" s="30" t="s">
        <v>10</v>
      </c>
      <c r="M4" s="30" t="s">
        <v>11</v>
      </c>
      <c r="N4" s="30" t="s">
        <v>12</v>
      </c>
      <c r="O4" s="30" t="s">
        <v>13</v>
      </c>
    </row>
    <row r="5" spans="2:15" ht="19.95" customHeight="1" x14ac:dyDescent="0.2">
      <c r="B5" s="23" t="s">
        <v>14</v>
      </c>
      <c r="C5" s="4">
        <v>46023</v>
      </c>
      <c r="D5" s="4">
        <v>46387</v>
      </c>
      <c r="E5" s="5">
        <f t="shared" ref="E5:E14" ca="1" si="0">IF(D5="","",D5-TODAY())</f>
        <v>323</v>
      </c>
      <c r="F5" s="6">
        <v>1000000</v>
      </c>
      <c r="G5" s="6">
        <v>800000</v>
      </c>
      <c r="H5" s="6">
        <v>520000</v>
      </c>
      <c r="I5" s="6">
        <f t="shared" ref="I5:I10" si="1">IF(F5="","",MAX(F5-G5,0))</f>
        <v>200000</v>
      </c>
      <c r="J5" s="7">
        <f t="shared" ref="J5:J10" si="2">IF(F5=0,0,G5/F5)</f>
        <v>0.8</v>
      </c>
      <c r="K5" s="7">
        <f>IF(H5=0,"",(G5-H5)/H5)</f>
        <v>0.53846153846153844</v>
      </c>
      <c r="L5" s="8" t="str">
        <f t="shared" ref="L5:L10" si="3">IF(J5&gt;=1,"達成",IF(J5&gt;=0.8,"要注意","未達"))</f>
        <v>要注意</v>
      </c>
      <c r="M5" s="3" t="s">
        <v>15</v>
      </c>
      <c r="N5" s="8" t="s">
        <v>22</v>
      </c>
      <c r="O5" s="26">
        <f t="shared" ref="O5:O10" ca="1" si="4">IF(G5="","",TODAY())</f>
        <v>46064</v>
      </c>
    </row>
    <row r="6" spans="2:15" ht="19.95" customHeight="1" x14ac:dyDescent="0.2">
      <c r="B6" s="24" t="s">
        <v>16</v>
      </c>
      <c r="C6" s="10">
        <v>46023</v>
      </c>
      <c r="D6" s="10">
        <v>46387</v>
      </c>
      <c r="E6" s="11">
        <f t="shared" ca="1" si="0"/>
        <v>323</v>
      </c>
      <c r="F6" s="12">
        <v>50</v>
      </c>
      <c r="G6" s="12">
        <v>50</v>
      </c>
      <c r="H6" s="12">
        <v>40</v>
      </c>
      <c r="I6" s="12">
        <f t="shared" si="1"/>
        <v>0</v>
      </c>
      <c r="J6" s="13">
        <f t="shared" si="2"/>
        <v>1</v>
      </c>
      <c r="K6" s="13">
        <f>IF(H6=0,"",(G6-H6)/H6)</f>
        <v>0.25</v>
      </c>
      <c r="L6" s="14" t="str">
        <f t="shared" si="3"/>
        <v>達成</v>
      </c>
      <c r="M6" s="9"/>
      <c r="N6" s="14" t="s">
        <v>23</v>
      </c>
      <c r="O6" s="27">
        <f t="shared" ca="1" si="4"/>
        <v>46064</v>
      </c>
    </row>
    <row r="7" spans="2:15" ht="19.95" customHeight="1" x14ac:dyDescent="0.2">
      <c r="B7" s="23" t="s">
        <v>17</v>
      </c>
      <c r="C7" s="4">
        <v>46023</v>
      </c>
      <c r="D7" s="4">
        <v>46387</v>
      </c>
      <c r="E7" s="5">
        <f t="shared" ca="1" si="0"/>
        <v>323</v>
      </c>
      <c r="F7" s="15">
        <v>200</v>
      </c>
      <c r="G7" s="15">
        <v>190</v>
      </c>
      <c r="H7" s="15">
        <v>180</v>
      </c>
      <c r="I7" s="15">
        <f t="shared" si="1"/>
        <v>10</v>
      </c>
      <c r="J7" s="7">
        <f t="shared" si="2"/>
        <v>0.95</v>
      </c>
      <c r="K7" s="7">
        <f>IF(H7=0,"",(G7-H7)/H7)</f>
        <v>5.5555555555555552E-2</v>
      </c>
      <c r="L7" s="8" t="str">
        <f t="shared" si="3"/>
        <v>要注意</v>
      </c>
      <c r="M7" s="3" t="s">
        <v>18</v>
      </c>
      <c r="N7" s="8" t="s">
        <v>24</v>
      </c>
      <c r="O7" s="26">
        <f t="shared" ca="1" si="4"/>
        <v>46064</v>
      </c>
    </row>
    <row r="8" spans="2:15" ht="19.95" customHeight="1" x14ac:dyDescent="0.2">
      <c r="B8" s="24" t="s">
        <v>19</v>
      </c>
      <c r="C8" s="10">
        <v>46023</v>
      </c>
      <c r="D8" s="10">
        <v>46387</v>
      </c>
      <c r="E8" s="11">
        <f t="shared" ca="1" si="0"/>
        <v>323</v>
      </c>
      <c r="F8" s="16">
        <v>10000</v>
      </c>
      <c r="G8" s="16">
        <v>4200</v>
      </c>
      <c r="H8" s="16">
        <v>3000</v>
      </c>
      <c r="I8" s="16">
        <f t="shared" si="1"/>
        <v>5800</v>
      </c>
      <c r="J8" s="13">
        <f t="shared" si="2"/>
        <v>0.42</v>
      </c>
      <c r="K8" s="13">
        <f>IF(H8=0,"",(G8-H8)/H8)</f>
        <v>0.4</v>
      </c>
      <c r="L8" s="14" t="str">
        <f t="shared" si="3"/>
        <v>未達</v>
      </c>
      <c r="M8" s="9"/>
      <c r="N8" s="14" t="s">
        <v>25</v>
      </c>
      <c r="O8" s="27">
        <f t="shared" ca="1" si="4"/>
        <v>46064</v>
      </c>
    </row>
    <row r="9" spans="2:15" ht="19.95" customHeight="1" x14ac:dyDescent="0.2">
      <c r="B9" s="23" t="s">
        <v>20</v>
      </c>
      <c r="C9" s="4">
        <v>46023</v>
      </c>
      <c r="D9" s="4">
        <v>46387</v>
      </c>
      <c r="E9" s="5">
        <f t="shared" ca="1" si="0"/>
        <v>323</v>
      </c>
      <c r="F9" s="15">
        <v>120</v>
      </c>
      <c r="G9" s="15">
        <v>100</v>
      </c>
      <c r="H9" s="15">
        <v>80</v>
      </c>
      <c r="I9" s="15">
        <f t="shared" si="1"/>
        <v>20</v>
      </c>
      <c r="J9" s="7">
        <f t="shared" si="2"/>
        <v>0.83333333333333337</v>
      </c>
      <c r="K9" s="7">
        <f>IF(H9=0,"",(G9-H9)/H9)</f>
        <v>0.25</v>
      </c>
      <c r="L9" s="8" t="str">
        <f t="shared" si="3"/>
        <v>要注意</v>
      </c>
      <c r="M9" s="3"/>
      <c r="N9" s="8" t="s">
        <v>26</v>
      </c>
      <c r="O9" s="26">
        <f t="shared" ca="1" si="4"/>
        <v>46064</v>
      </c>
    </row>
    <row r="10" spans="2:15" ht="19.95" customHeight="1" x14ac:dyDescent="0.2">
      <c r="B10" s="25" t="s">
        <v>21</v>
      </c>
      <c r="C10" s="18">
        <v>46023</v>
      </c>
      <c r="D10" s="18">
        <v>46387</v>
      </c>
      <c r="E10" s="19">
        <f t="shared" ca="1" si="0"/>
        <v>323</v>
      </c>
      <c r="F10" s="20">
        <v>300</v>
      </c>
      <c r="G10" s="20">
        <v>150</v>
      </c>
      <c r="H10" s="20">
        <v>80</v>
      </c>
      <c r="I10" s="20">
        <f t="shared" si="1"/>
        <v>150</v>
      </c>
      <c r="J10" s="21">
        <f t="shared" si="2"/>
        <v>0.5</v>
      </c>
      <c r="K10" s="21">
        <f>IF(H10=0,"",(G10-H10)/H10)</f>
        <v>0.875</v>
      </c>
      <c r="L10" s="22" t="str">
        <f t="shared" si="3"/>
        <v>未達</v>
      </c>
      <c r="M10" s="17"/>
      <c r="N10" s="22" t="s">
        <v>27</v>
      </c>
      <c r="O10" s="28">
        <f t="shared" ca="1" si="4"/>
        <v>46064</v>
      </c>
    </row>
    <row r="11" spans="2:15" ht="19.95" customHeight="1" x14ac:dyDescent="0.2">
      <c r="B11" s="25"/>
      <c r="C11" s="18"/>
      <c r="D11" s="18"/>
      <c r="E11" s="19" t="str">
        <f t="shared" ca="1" si="0"/>
        <v/>
      </c>
      <c r="F11" s="20"/>
      <c r="G11" s="20"/>
      <c r="H11" s="20"/>
      <c r="I11" s="20" t="str">
        <f t="shared" ref="I11:I14" si="5">IF(F11="","",MAX(F11-G11,0))</f>
        <v/>
      </c>
      <c r="J11" s="21">
        <f t="shared" ref="J11:J14" si="6">IF(F11=0,0,G11/F11)</f>
        <v>0</v>
      </c>
      <c r="K11" s="21" t="str">
        <f t="shared" ref="K11:K14" si="7">IF(H11=0,"",(G11-H11)/H11)</f>
        <v/>
      </c>
      <c r="L11" s="22" t="str">
        <f t="shared" ref="L11:L14" si="8">IF(J11&gt;=1,"達成",IF(J11&gt;=0.8,"要注意","未達"))</f>
        <v>未達</v>
      </c>
      <c r="M11" s="17"/>
      <c r="N11" s="22"/>
      <c r="O11" s="28" t="str">
        <f t="shared" ref="O11:O14" ca="1" si="9">IF(G11="","",TODAY())</f>
        <v/>
      </c>
    </row>
    <row r="12" spans="2:15" ht="19.95" customHeight="1" x14ac:dyDescent="0.2">
      <c r="B12" s="25"/>
      <c r="C12" s="18"/>
      <c r="D12" s="18"/>
      <c r="E12" s="19" t="str">
        <f t="shared" ca="1" si="0"/>
        <v/>
      </c>
      <c r="F12" s="20"/>
      <c r="G12" s="20"/>
      <c r="H12" s="20"/>
      <c r="I12" s="20" t="str">
        <f t="shared" si="5"/>
        <v/>
      </c>
      <c r="J12" s="21">
        <f t="shared" si="6"/>
        <v>0</v>
      </c>
      <c r="K12" s="21" t="str">
        <f t="shared" si="7"/>
        <v/>
      </c>
      <c r="L12" s="22" t="str">
        <f t="shared" si="8"/>
        <v>未達</v>
      </c>
      <c r="M12" s="17"/>
      <c r="N12" s="22"/>
      <c r="O12" s="28" t="str">
        <f t="shared" ca="1" si="9"/>
        <v/>
      </c>
    </row>
    <row r="13" spans="2:15" ht="19.95" customHeight="1" x14ac:dyDescent="0.2">
      <c r="B13" s="25"/>
      <c r="C13" s="18"/>
      <c r="D13" s="18"/>
      <c r="E13" s="19" t="str">
        <f t="shared" ca="1" si="0"/>
        <v/>
      </c>
      <c r="F13" s="20"/>
      <c r="G13" s="20"/>
      <c r="H13" s="20"/>
      <c r="I13" s="20" t="str">
        <f t="shared" si="5"/>
        <v/>
      </c>
      <c r="J13" s="21">
        <f t="shared" si="6"/>
        <v>0</v>
      </c>
      <c r="K13" s="21" t="str">
        <f t="shared" si="7"/>
        <v/>
      </c>
      <c r="L13" s="22" t="str">
        <f t="shared" si="8"/>
        <v>未達</v>
      </c>
      <c r="M13" s="17"/>
      <c r="N13" s="22"/>
      <c r="O13" s="28" t="str">
        <f t="shared" ca="1" si="9"/>
        <v/>
      </c>
    </row>
    <row r="14" spans="2:15" ht="19.95" customHeight="1" x14ac:dyDescent="0.2">
      <c r="B14" s="25"/>
      <c r="C14" s="18"/>
      <c r="D14" s="18"/>
      <c r="E14" s="19" t="str">
        <f t="shared" ca="1" si="0"/>
        <v/>
      </c>
      <c r="F14" s="20"/>
      <c r="G14" s="20"/>
      <c r="H14" s="20"/>
      <c r="I14" s="20" t="str">
        <f t="shared" si="5"/>
        <v/>
      </c>
      <c r="J14" s="21">
        <f t="shared" si="6"/>
        <v>0</v>
      </c>
      <c r="K14" s="21" t="str">
        <f t="shared" si="7"/>
        <v/>
      </c>
      <c r="L14" s="22" t="str">
        <f t="shared" si="8"/>
        <v>未達</v>
      </c>
      <c r="M14" s="17"/>
      <c r="N14" s="22"/>
      <c r="O14" s="28" t="str">
        <f t="shared" ca="1" si="9"/>
        <v/>
      </c>
    </row>
  </sheetData>
  <phoneticPr fontId="2"/>
  <conditionalFormatting sqref="E5:E7">
    <cfRule type="cellIs" dxfId="7" priority="7" operator="lessThan">
      <formula>0</formula>
    </cfRule>
    <cfRule type="cellIs" dxfId="6" priority="8" operator="between">
      <formula>0</formula>
      <formula>7</formula>
    </cfRule>
  </conditionalFormatting>
  <conditionalFormatting sqref="J5:J14">
    <cfRule type="cellIs" dxfId="5" priority="1" operator="greaterThanOrEqual">
      <formula>1</formula>
    </cfRule>
    <cfRule type="cellIs" dxfId="4" priority="2" operator="between">
      <formula>0.8</formula>
      <formula>0.999999</formula>
    </cfRule>
    <cfRule type="cellIs" dxfId="3" priority="3" operator="lessThan">
      <formula>0.8</formula>
    </cfRule>
  </conditionalFormatting>
  <conditionalFormatting sqref="L5:L14">
    <cfRule type="expression" dxfId="2" priority="4">
      <formula>L5="達成"</formula>
    </cfRule>
    <cfRule type="expression" dxfId="1" priority="5">
      <formula>L5="要注意"</formula>
    </cfRule>
    <cfRule type="expression" dxfId="0" priority="6">
      <formula>L5="未達"</formula>
    </cfRule>
  </conditionalFormatting>
  <pageMargins left="0.75" right="0.75" top="1" bottom="1" header="0.5" footer="0.5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目標進捗管理表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2026-02-10T21:41:02Z</dcterms:created>
  <dcterms:modified xsi:type="dcterms:W3CDTF">2026-02-10T23:28:53Z</dcterms:modified>
</cp:coreProperties>
</file>