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heme/themeOverride1.xml" ContentType="application/vnd.openxmlformats-officedocument.themeOverrid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EA5AEF5A-4799-4069-9572-2900E6BBD53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課題進捗管理テンプレート" sheetId="1" r:id="rId1"/>
    <sheet name="ダッシュボード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5" i="2" l="1"/>
  <c r="B4" i="2"/>
  <c r="B3" i="2"/>
  <c r="B2" i="2"/>
  <c r="K14" i="1"/>
  <c r="J14" i="1"/>
  <c r="K13" i="1"/>
  <c r="J13" i="1"/>
  <c r="K12" i="1"/>
  <c r="J12" i="1"/>
  <c r="K11" i="1"/>
  <c r="J11" i="1"/>
  <c r="K10" i="1"/>
  <c r="J10" i="1"/>
  <c r="K9" i="1"/>
  <c r="J9" i="1"/>
  <c r="K8" i="1"/>
  <c r="J8" i="1"/>
  <c r="K7" i="1"/>
  <c r="J7" i="1"/>
  <c r="K6" i="1"/>
  <c r="J6" i="1"/>
  <c r="K5" i="1"/>
  <c r="J5" i="1"/>
</calcChain>
</file>

<file path=xl/sharedStrings.xml><?xml version="1.0" encoding="utf-8"?>
<sst xmlns="http://schemas.openxmlformats.org/spreadsheetml/2006/main" count="72" uniqueCount="55">
  <si>
    <t>No</t>
  </si>
  <si>
    <t>課題内容</t>
  </si>
  <si>
    <t>発生日</t>
  </si>
  <si>
    <t>重要度</t>
  </si>
  <si>
    <t>担当者</t>
  </si>
  <si>
    <t>対応内容</t>
  </si>
  <si>
    <t>対応状況</t>
  </si>
  <si>
    <t>期限</t>
  </si>
  <si>
    <t>残日数</t>
  </si>
  <si>
    <t>遅延判定</t>
  </si>
  <si>
    <t>備考</t>
  </si>
  <si>
    <t>検査工程で誤判定が発生</t>
  </si>
  <si>
    <t>高</t>
  </si>
  <si>
    <t>田中</t>
  </si>
  <si>
    <t>判定基準の見直し実施</t>
  </si>
  <si>
    <t>対応中</t>
  </si>
  <si>
    <t>再発防止策検討中</t>
  </si>
  <si>
    <t>設備停止時間が増加傾向</t>
  </si>
  <si>
    <t>佐藤</t>
  </si>
  <si>
    <t>原因分析完了、部品発注済</t>
  </si>
  <si>
    <t>未着手</t>
  </si>
  <si>
    <t>部品待ち</t>
  </si>
  <si>
    <t>報告書提出遅延</t>
  </si>
  <si>
    <t>中</t>
  </si>
  <si>
    <t>鈴木</t>
  </si>
  <si>
    <t>テンプレート改善</t>
  </si>
  <si>
    <t>完了</t>
  </si>
  <si>
    <t>標準化済み</t>
  </si>
  <si>
    <t>作業手順書が未整備</t>
  </si>
  <si>
    <t>山本</t>
  </si>
  <si>
    <t>手順書作成中</t>
  </si>
  <si>
    <t>部品在庫不足</t>
  </si>
  <si>
    <t>高橋</t>
  </si>
  <si>
    <t>安全在庫設定見直し</t>
  </si>
  <si>
    <t>保留</t>
  </si>
  <si>
    <t>管理部確認中</t>
  </si>
  <si>
    <t>顧客クレーム対応</t>
  </si>
  <si>
    <t>伊藤</t>
  </si>
  <si>
    <t>原因調査中</t>
  </si>
  <si>
    <t>教育訓練未実施者あり</t>
  </si>
  <si>
    <t>低</t>
  </si>
  <si>
    <t>小林</t>
  </si>
  <si>
    <t>日程調整中</t>
  </si>
  <si>
    <t>月次レポート集計ミス</t>
  </si>
  <si>
    <t>加藤</t>
  </si>
  <si>
    <t>自動化マクロ検討</t>
  </si>
  <si>
    <t>設備保全計画未策定</t>
  </si>
  <si>
    <t>渡辺</t>
  </si>
  <si>
    <t>年間計画作成中</t>
  </si>
  <si>
    <t>工程内検査記録漏れ</t>
  </si>
  <si>
    <t>中村</t>
  </si>
  <si>
    <t>記録チェック体制強化</t>
  </si>
  <si>
    <t>再発なし</t>
  </si>
  <si>
    <t>対応状況別件数</t>
  </si>
  <si>
    <t>課題進捗管理表テンプレート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</si>
</sst>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\-mm\-dd"/>
    <numFmt numFmtId="177" formatCode="General&quot;日&quot;"/>
  </numFmts>
  <fonts count="6" x14ac:knownFonts="1">
    <font>
      <sz val="11"/>
      <color theme="1"/>
      <name val="ＭＳ Ｐゴシック"/>
      <family val="2"/>
      <scheme val="minor"/>
    </font>
    <font>
      <b/>
      <sz val="11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theme="0"/>
      <name val="ＭＳ Ｐゴシック"/>
      <family val="3"/>
      <charset val="128"/>
      <scheme val="minor"/>
    </font>
    <font>
      <b/>
      <sz val="18"/>
      <color rgb="FF434343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vertical="center"/>
    </xf>
    <xf numFmtId="176" fontId="3" fillId="0" borderId="11" xfId="0" applyNumberFormat="1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vertical="center"/>
    </xf>
    <xf numFmtId="177" fontId="3" fillId="0" borderId="2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7" fontId="3" fillId="0" borderId="11" xfId="0" applyNumberFormat="1" applyFont="1" applyFill="1" applyBorder="1" applyAlignment="1">
      <alignment horizontal="center" vertical="center"/>
    </xf>
    <xf numFmtId="0" fontId="5" fillId="0" borderId="0" xfId="0" applyFont="1"/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</cellXfs>
  <cellStyles count="1">
    <cellStyle name="標準" xfId="0" builtinId="0"/>
  </cellStyles>
  <dxfs count="25">
    <dxf>
      <font>
        <b/>
        <strike val="0"/>
        <outline val="0"/>
        <shadow val="0"/>
        <u val="none"/>
        <vertAlign val="baseline"/>
        <name val="ＭＳ Ｐゴシック"/>
        <family val="3"/>
        <charset val="128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ＭＳ Ｐゴシック"/>
        <family val="3"/>
        <charset val="128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strike val="0"/>
        <outline val="0"/>
        <shadow val="0"/>
        <u val="none"/>
        <vertAlign val="baseline"/>
        <name val="ＭＳ Ｐゴシック"/>
        <family val="3"/>
        <charset val="128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name val="ＭＳ Ｐゴシック"/>
        <family val="3"/>
        <charset val="128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name val="ＭＳ Ｐゴシック"/>
        <family val="3"/>
        <charset val="128"/>
        <scheme val="minor"/>
      </font>
      <numFmt numFmtId="177" formatCode="General&quot;日&quot;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name val="ＭＳ Ｐゴシック"/>
        <family val="3"/>
        <charset val="128"/>
        <scheme val="minor"/>
      </font>
      <numFmt numFmtId="176" formatCode="yyyy\-mm\-dd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name val="ＭＳ Ｐゴシック"/>
        <family val="3"/>
        <charset val="128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name val="ＭＳ Ｐゴシック"/>
        <family val="3"/>
        <charset val="128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name val="ＭＳ Ｐゴシック"/>
        <family val="3"/>
        <charset val="128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name val="ＭＳ Ｐゴシック"/>
        <family val="3"/>
        <charset val="128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name val="ＭＳ Ｐゴシック"/>
        <family val="3"/>
        <charset val="128"/>
        <scheme val="minor"/>
      </font>
      <numFmt numFmtId="176" formatCode="yyyy\-mm\-dd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name val="ＭＳ Ｐゴシック"/>
        <family val="3"/>
        <charset val="128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name val="ＭＳ Ｐゴシック"/>
        <family val="3"/>
        <charset val="128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lor theme="0"/>
      </font>
      <fill>
        <patternFill>
          <bgColor rgb="FFFF0000"/>
        </patternFill>
      </fill>
    </dxf>
    <dxf>
      <fill>
        <patternFill patternType="solid">
          <fgColor rgb="FFDDDDDD"/>
          <bgColor rgb="FFDDDDDD"/>
        </patternFill>
      </fill>
    </dxf>
    <dxf>
      <fill>
        <patternFill patternType="solid">
          <fgColor rgb="FFFFFF99"/>
          <bgColor rgb="FFFFFF99"/>
        </patternFill>
      </fill>
    </dxf>
    <dxf>
      <fill>
        <patternFill patternType="solid">
          <fgColor rgb="FFFF9999"/>
          <bgColor rgb="FFFF9999"/>
        </patternFill>
      </fill>
    </dxf>
    <dxf>
      <font>
        <b/>
        <i val="0"/>
        <color auto="1"/>
      </font>
      <fill>
        <patternFill>
          <bgColor rgb="FF00B0F0"/>
        </patternFill>
      </fill>
    </dxf>
    <dxf>
      <font>
        <b/>
        <i val="0"/>
        <color auto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 patternType="solid">
          <fgColor rgb="FFDDDDDD"/>
          <bgColor rgb="FFDDDDDD"/>
        </patternFill>
      </fill>
    </dxf>
    <dxf>
      <fill>
        <patternFill patternType="solid">
          <fgColor rgb="FFFFFF99"/>
          <bgColor rgb="FFFFFF99"/>
        </patternFill>
      </fill>
    </dxf>
    <dxf>
      <fill>
        <patternFill patternType="solid">
          <fgColor rgb="FFFF9999"/>
          <bgColor rgb="FFFF9999"/>
        </patternFill>
      </fill>
    </dxf>
    <dxf>
      <border outline="0">
        <bottom style="medium">
          <color indexed="64"/>
        </bottom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pieChart>
        <c:varyColors val="1"/>
        <c:ser>
          <c:idx val="0"/>
          <c:order val="0"/>
          <c:tx>
            <c:strRef>
              <c:f>ダッシュボード!$B$1</c:f>
              <c:strCache>
                <c:ptCount val="1"/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3BAF-4CAF-928E-54ABA0B1894A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3BAF-4CAF-928E-54ABA0B1894A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3BAF-4CAF-928E-54ABA0B1894A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3BAF-4CAF-928E-54ABA0B1894A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ダッシュボード!$A$2:$A$5</c:f>
              <c:strCache>
                <c:ptCount val="4"/>
                <c:pt idx="0">
                  <c:v>未着手</c:v>
                </c:pt>
                <c:pt idx="1">
                  <c:v>対応中</c:v>
                </c:pt>
                <c:pt idx="2">
                  <c:v>完了</c:v>
                </c:pt>
                <c:pt idx="3">
                  <c:v>保留</c:v>
                </c:pt>
              </c:strCache>
            </c:strRef>
          </c:cat>
          <c:val>
            <c:numRef>
              <c:f>ダッシュボード!$B$2:$B$5</c:f>
              <c:numCache>
                <c:formatCode>General</c:formatCode>
                <c:ptCount val="4"/>
                <c:pt idx="0">
                  <c:v>3</c:v>
                </c:pt>
                <c:pt idx="1">
                  <c:v>4</c:v>
                </c:pt>
                <c:pt idx="2">
                  <c:v>2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3BAF-4CAF-928E-54ABA0B1894A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1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tx>
            <c:strRef>
              <c:f>ダッシュボード!$B$1</c:f>
              <c:strCache>
                <c:ptCount val="1"/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ダッシュボード!$A$2:$A$5</c:f>
              <c:strCache>
                <c:ptCount val="4"/>
                <c:pt idx="0">
                  <c:v>未着手</c:v>
                </c:pt>
                <c:pt idx="1">
                  <c:v>対応中</c:v>
                </c:pt>
                <c:pt idx="2">
                  <c:v>完了</c:v>
                </c:pt>
                <c:pt idx="3">
                  <c:v>保留</c:v>
                </c:pt>
              </c:strCache>
            </c:strRef>
          </c:cat>
          <c:val>
            <c:numRef>
              <c:f>ダッシュボード!$B$2:$B$5</c:f>
              <c:numCache>
                <c:formatCode>General</c:formatCode>
                <c:ptCount val="4"/>
                <c:pt idx="0">
                  <c:v>3</c:v>
                </c:pt>
                <c:pt idx="1">
                  <c:v>4</c:v>
                </c:pt>
                <c:pt idx="2">
                  <c:v>2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12F-4785-9813-60BC83083CD2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1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76200</xdr:colOff>
      <xdr:row>14</xdr:row>
      <xdr:rowOff>160020</xdr:rowOff>
    </xdr:from>
    <xdr:ext cx="5400000" cy="3657600"/>
    <xdr:graphicFrame macro="">
      <xdr:nvGraphicFramePr>
        <xdr:cNvPr id="9" name="Chart 1">
          <a:extLst>
            <a:ext uri="{FF2B5EF4-FFF2-40B4-BE49-F238E27FC236}">
              <a16:creationId xmlns:a16="http://schemas.microsoft.com/office/drawing/2014/main" id="{C5A7915C-05E4-4F5E-AE4B-E19F9218315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30480</xdr:colOff>
      <xdr:row>2</xdr:row>
      <xdr:rowOff>137160</xdr:rowOff>
    </xdr:from>
    <xdr:ext cx="5400000" cy="36576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D85C240-B6DB-4BE4-8148-2AD66C31FB62}" name="テーブル1" displayName="テーブル1" ref="B4:L14" totalsRowShown="0" headerRowDxfId="1" dataDxfId="0" headerRowBorderDxfId="23" tableBorderDxfId="24">
  <tableColumns count="11">
    <tableColumn id="1" xr3:uid="{AA9DF71B-0365-4109-BE16-4E23C1918C73}" name="No" dataDxfId="12"/>
    <tableColumn id="2" xr3:uid="{17FAC8F5-8D28-45DF-B832-C3D6DE2E6F37}" name="課題内容" dataDxfId="11"/>
    <tableColumn id="3" xr3:uid="{85820E5C-D58A-4BBE-B39B-49982A818646}" name="発生日" dataDxfId="10"/>
    <tableColumn id="4" xr3:uid="{1FC9D944-3E8E-4221-9E2E-1F3BFC578CCB}" name="重要度" dataDxfId="9"/>
    <tableColumn id="5" xr3:uid="{8B6E1A05-E535-42B7-A300-C8374D6B06FB}" name="担当者" dataDxfId="8"/>
    <tableColumn id="6" xr3:uid="{79607871-8B5D-411A-9861-1E4D7AE4793A}" name="対応内容" dataDxfId="7"/>
    <tableColumn id="7" xr3:uid="{B4F9BBA3-033B-4A98-B3EC-EF41B58C26B7}" name="対応状況" dataDxfId="6"/>
    <tableColumn id="8" xr3:uid="{766A9979-B185-43E1-8339-5C113339AD42}" name="期限" dataDxfId="5"/>
    <tableColumn id="9" xr3:uid="{86AA23DE-20AC-441E-A087-D2FCA80651E3}" name="残日数" dataDxfId="4">
      <calculatedColumnFormula>IF(H5="完了","",IF(I5="","",I5-TODAY()))</calculatedColumnFormula>
    </tableColumn>
    <tableColumn id="10" xr3:uid="{13165556-969F-47D8-9645-6115560111E1}" name="遅延判定" dataDxfId="3">
      <calculatedColumnFormula>IF(H5="完了","完了",IF(I5&lt;TODAY(),"期限超過",IF(I5-TODAY()&lt;=3,"要注意","正常")))</calculatedColumnFormula>
    </tableColumn>
    <tableColumn id="11" xr3:uid="{8A2534F9-9EED-4E79-9202-584E6BD7B213}" name="備考" dataDxfId="2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L14"/>
  <sheetViews>
    <sheetView tabSelected="1" workbookViewId="0">
      <selection activeCell="I50" sqref="I50"/>
    </sheetView>
  </sheetViews>
  <sheetFormatPr defaultRowHeight="13.2" x14ac:dyDescent="0.2"/>
  <cols>
    <col min="1" max="1" width="8.88671875" style="2"/>
    <col min="2" max="2" width="5.44140625" style="3" customWidth="1"/>
    <col min="3" max="3" width="30" style="2" customWidth="1"/>
    <col min="4" max="4" width="12" style="3" customWidth="1"/>
    <col min="5" max="5" width="10" style="3" customWidth="1"/>
    <col min="6" max="6" width="15" style="3" customWidth="1"/>
    <col min="7" max="7" width="30" style="2" customWidth="1"/>
    <col min="8" max="9" width="12" style="3" customWidth="1"/>
    <col min="10" max="10" width="10" style="3" customWidth="1"/>
    <col min="11" max="11" width="12" style="3" customWidth="1"/>
    <col min="12" max="12" width="41.5546875" style="2" customWidth="1"/>
    <col min="13" max="16384" width="8.88671875" style="2"/>
  </cols>
  <sheetData>
    <row r="2" spans="2:12" ht="21" x14ac:dyDescent="0.25">
      <c r="B2" s="22" t="s">
        <v>54</v>
      </c>
    </row>
    <row r="4" spans="2:12" ht="20.399999999999999" customHeight="1" thickBot="1" x14ac:dyDescent="0.25">
      <c r="B4" s="23" t="s">
        <v>0</v>
      </c>
      <c r="C4" s="24" t="s">
        <v>1</v>
      </c>
      <c r="D4" s="24" t="s">
        <v>2</v>
      </c>
      <c r="E4" s="24" t="s">
        <v>3</v>
      </c>
      <c r="F4" s="24" t="s">
        <v>4</v>
      </c>
      <c r="G4" s="24" t="s">
        <v>5</v>
      </c>
      <c r="H4" s="24" t="s">
        <v>6</v>
      </c>
      <c r="I4" s="24" t="s">
        <v>7</v>
      </c>
      <c r="J4" s="24" t="s">
        <v>8</v>
      </c>
      <c r="K4" s="24" t="s">
        <v>9</v>
      </c>
      <c r="L4" s="25" t="s">
        <v>10</v>
      </c>
    </row>
    <row r="5" spans="2:12" ht="16.8" customHeight="1" x14ac:dyDescent="0.2">
      <c r="B5" s="4">
        <v>1</v>
      </c>
      <c r="C5" s="5" t="s">
        <v>11</v>
      </c>
      <c r="D5" s="6">
        <v>46059</v>
      </c>
      <c r="E5" s="7" t="s">
        <v>12</v>
      </c>
      <c r="F5" s="7" t="s">
        <v>13</v>
      </c>
      <c r="G5" s="5" t="s">
        <v>14</v>
      </c>
      <c r="H5" s="7" t="s">
        <v>15</v>
      </c>
      <c r="I5" s="6">
        <v>46066</v>
      </c>
      <c r="J5" s="19">
        <f t="shared" ref="J5:J14" ca="1" si="0">IF(H5="完了","",IF(I5="","",I5-TODAY()))</f>
        <v>2</v>
      </c>
      <c r="K5" s="7" t="str">
        <f t="shared" ref="K5:K14" ca="1" si="1">IF(H5="完了","完了",IF(I5&lt;TODAY(),"期限超過",IF(I5-TODAY()&lt;=3,"要注意","正常")))</f>
        <v>要注意</v>
      </c>
      <c r="L5" s="8" t="s">
        <v>16</v>
      </c>
    </row>
    <row r="6" spans="2:12" ht="16.8" customHeight="1" x14ac:dyDescent="0.2">
      <c r="B6" s="9">
        <v>2</v>
      </c>
      <c r="C6" s="10" t="s">
        <v>17</v>
      </c>
      <c r="D6" s="11">
        <v>46054</v>
      </c>
      <c r="E6" s="12" t="s">
        <v>12</v>
      </c>
      <c r="F6" s="12" t="s">
        <v>18</v>
      </c>
      <c r="G6" s="10" t="s">
        <v>19</v>
      </c>
      <c r="H6" s="12" t="s">
        <v>20</v>
      </c>
      <c r="I6" s="11">
        <v>46063</v>
      </c>
      <c r="J6" s="20">
        <f t="shared" ca="1" si="0"/>
        <v>-1</v>
      </c>
      <c r="K6" s="12" t="str">
        <f t="shared" ca="1" si="1"/>
        <v>期限超過</v>
      </c>
      <c r="L6" s="13" t="s">
        <v>21</v>
      </c>
    </row>
    <row r="7" spans="2:12" ht="16.8" customHeight="1" x14ac:dyDescent="0.2">
      <c r="B7" s="9">
        <v>3</v>
      </c>
      <c r="C7" s="10" t="s">
        <v>22</v>
      </c>
      <c r="D7" s="11">
        <v>46061</v>
      </c>
      <c r="E7" s="12" t="s">
        <v>23</v>
      </c>
      <c r="F7" s="12" t="s">
        <v>24</v>
      </c>
      <c r="G7" s="10" t="s">
        <v>25</v>
      </c>
      <c r="H7" s="12" t="s">
        <v>26</v>
      </c>
      <c r="I7" s="11">
        <v>46062</v>
      </c>
      <c r="J7" s="20" t="str">
        <f t="shared" ca="1" si="0"/>
        <v/>
      </c>
      <c r="K7" s="12" t="str">
        <f t="shared" ca="1" si="1"/>
        <v>完了</v>
      </c>
      <c r="L7" s="13" t="s">
        <v>27</v>
      </c>
    </row>
    <row r="8" spans="2:12" ht="16.8" customHeight="1" x14ac:dyDescent="0.2">
      <c r="B8" s="9">
        <v>4</v>
      </c>
      <c r="C8" s="10" t="s">
        <v>28</v>
      </c>
      <c r="D8" s="11">
        <v>46057</v>
      </c>
      <c r="E8" s="12" t="s">
        <v>23</v>
      </c>
      <c r="F8" s="12" t="s">
        <v>29</v>
      </c>
      <c r="G8" s="10" t="s">
        <v>30</v>
      </c>
      <c r="H8" s="12" t="s">
        <v>15</v>
      </c>
      <c r="I8" s="11">
        <v>46069</v>
      </c>
      <c r="J8" s="20">
        <f t="shared" ca="1" si="0"/>
        <v>5</v>
      </c>
      <c r="K8" s="12" t="str">
        <f t="shared" ca="1" si="1"/>
        <v>正常</v>
      </c>
      <c r="L8" s="13"/>
    </row>
    <row r="9" spans="2:12" ht="16.8" customHeight="1" x14ac:dyDescent="0.2">
      <c r="B9" s="9">
        <v>5</v>
      </c>
      <c r="C9" s="10" t="s">
        <v>31</v>
      </c>
      <c r="D9" s="11">
        <v>46060</v>
      </c>
      <c r="E9" s="12" t="s">
        <v>12</v>
      </c>
      <c r="F9" s="12" t="s">
        <v>32</v>
      </c>
      <c r="G9" s="10" t="s">
        <v>33</v>
      </c>
      <c r="H9" s="12" t="s">
        <v>34</v>
      </c>
      <c r="I9" s="11">
        <v>46071</v>
      </c>
      <c r="J9" s="20">
        <f t="shared" ca="1" si="0"/>
        <v>7</v>
      </c>
      <c r="K9" s="12" t="str">
        <f t="shared" ca="1" si="1"/>
        <v>正常</v>
      </c>
      <c r="L9" s="13" t="s">
        <v>35</v>
      </c>
    </row>
    <row r="10" spans="2:12" ht="16.8" customHeight="1" x14ac:dyDescent="0.2">
      <c r="B10" s="9">
        <v>6</v>
      </c>
      <c r="C10" s="10" t="s">
        <v>36</v>
      </c>
      <c r="D10" s="11">
        <v>46062</v>
      </c>
      <c r="E10" s="12" t="s">
        <v>12</v>
      </c>
      <c r="F10" s="12" t="s">
        <v>37</v>
      </c>
      <c r="G10" s="10" t="s">
        <v>38</v>
      </c>
      <c r="H10" s="12" t="s">
        <v>15</v>
      </c>
      <c r="I10" s="11">
        <v>46065</v>
      </c>
      <c r="J10" s="20">
        <f t="shared" ca="1" si="0"/>
        <v>1</v>
      </c>
      <c r="K10" s="12" t="str">
        <f t="shared" ca="1" si="1"/>
        <v>要注意</v>
      </c>
      <c r="L10" s="13"/>
    </row>
    <row r="11" spans="2:12" ht="16.8" customHeight="1" x14ac:dyDescent="0.2">
      <c r="B11" s="9">
        <v>7</v>
      </c>
      <c r="C11" s="10" t="s">
        <v>39</v>
      </c>
      <c r="D11" s="11">
        <v>46049</v>
      </c>
      <c r="E11" s="12" t="s">
        <v>40</v>
      </c>
      <c r="F11" s="12" t="s">
        <v>41</v>
      </c>
      <c r="G11" s="10" t="s">
        <v>42</v>
      </c>
      <c r="H11" s="12" t="s">
        <v>20</v>
      </c>
      <c r="I11" s="11">
        <v>46074</v>
      </c>
      <c r="J11" s="20">
        <f t="shared" ca="1" si="0"/>
        <v>10</v>
      </c>
      <c r="K11" s="12" t="str">
        <f t="shared" ca="1" si="1"/>
        <v>正常</v>
      </c>
      <c r="L11" s="13"/>
    </row>
    <row r="12" spans="2:12" ht="16.8" customHeight="1" x14ac:dyDescent="0.2">
      <c r="B12" s="9">
        <v>8</v>
      </c>
      <c r="C12" s="10" t="s">
        <v>43</v>
      </c>
      <c r="D12" s="11">
        <v>46058</v>
      </c>
      <c r="E12" s="12" t="s">
        <v>23</v>
      </c>
      <c r="F12" s="12" t="s">
        <v>44</v>
      </c>
      <c r="G12" s="10" t="s">
        <v>45</v>
      </c>
      <c r="H12" s="12" t="s">
        <v>15</v>
      </c>
      <c r="I12" s="11">
        <v>46067</v>
      </c>
      <c r="J12" s="20">
        <f t="shared" ca="1" si="0"/>
        <v>3</v>
      </c>
      <c r="K12" s="12" t="str">
        <f t="shared" ca="1" si="1"/>
        <v>要注意</v>
      </c>
      <c r="L12" s="13"/>
    </row>
    <row r="13" spans="2:12" ht="16.8" customHeight="1" x14ac:dyDescent="0.2">
      <c r="B13" s="9">
        <v>9</v>
      </c>
      <c r="C13" s="10" t="s">
        <v>46</v>
      </c>
      <c r="D13" s="11">
        <v>46044</v>
      </c>
      <c r="E13" s="12" t="s">
        <v>12</v>
      </c>
      <c r="F13" s="12" t="s">
        <v>47</v>
      </c>
      <c r="G13" s="10" t="s">
        <v>48</v>
      </c>
      <c r="H13" s="12" t="s">
        <v>20</v>
      </c>
      <c r="I13" s="11">
        <v>46061</v>
      </c>
      <c r="J13" s="20">
        <f t="shared" ca="1" si="0"/>
        <v>-3</v>
      </c>
      <c r="K13" s="12" t="str">
        <f t="shared" ca="1" si="1"/>
        <v>期限超過</v>
      </c>
      <c r="L13" s="13"/>
    </row>
    <row r="14" spans="2:12" ht="16.8" customHeight="1" x14ac:dyDescent="0.2">
      <c r="B14" s="14">
        <v>10</v>
      </c>
      <c r="C14" s="15" t="s">
        <v>49</v>
      </c>
      <c r="D14" s="16">
        <v>46056</v>
      </c>
      <c r="E14" s="17" t="s">
        <v>23</v>
      </c>
      <c r="F14" s="17" t="s">
        <v>50</v>
      </c>
      <c r="G14" s="15" t="s">
        <v>51</v>
      </c>
      <c r="H14" s="17" t="s">
        <v>26</v>
      </c>
      <c r="I14" s="16">
        <v>46063</v>
      </c>
      <c r="J14" s="21" t="str">
        <f t="shared" ca="1" si="0"/>
        <v/>
      </c>
      <c r="K14" s="17" t="str">
        <f t="shared" ca="1" si="1"/>
        <v>完了</v>
      </c>
      <c r="L14" s="18" t="s">
        <v>52</v>
      </c>
    </row>
  </sheetData>
  <phoneticPr fontId="2"/>
  <conditionalFormatting sqref="B5:L103">
    <cfRule type="expression" dxfId="22" priority="4">
      <formula>$K5="期限超過"</formula>
    </cfRule>
    <cfRule type="expression" dxfId="21" priority="5">
      <formula>$K5="要注意"</formula>
    </cfRule>
    <cfRule type="expression" dxfId="20" priority="6">
      <formula>$H5="完了"</formula>
    </cfRule>
  </conditionalFormatting>
  <conditionalFormatting sqref="E5:E14">
    <cfRule type="expression" dxfId="19" priority="3">
      <formula>$E5="高"</formula>
    </cfRule>
    <cfRule type="expression" dxfId="18" priority="2">
      <formula>$E5="中"</formula>
    </cfRule>
    <cfRule type="expression" dxfId="17" priority="1">
      <formula>$E5="低"</formula>
    </cfRule>
  </conditionalFormatting>
  <dataValidations count="2">
    <dataValidation type="list" sqref="H5:H103" xr:uid="{00000000-0002-0000-0000-000000000000}">
      <formula1>"未着手,対応中,完了,保留"</formula1>
    </dataValidation>
    <dataValidation type="list" sqref="E5:E103" xr:uid="{00000000-0002-0000-0000-000001000000}">
      <formula1>"高,中,低"</formula1>
    </dataValidation>
  </dataValidations>
  <pageMargins left="0.75" right="0.75" top="1" bottom="1" header="0.5" footer="0.5"/>
  <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5"/>
  <sheetViews>
    <sheetView workbookViewId="0">
      <selection activeCell="G37" sqref="G37"/>
    </sheetView>
  </sheetViews>
  <sheetFormatPr defaultRowHeight="13.2" x14ac:dyDescent="0.2"/>
  <sheetData>
    <row r="1" spans="1:2" x14ac:dyDescent="0.2">
      <c r="A1" s="1" t="s">
        <v>53</v>
      </c>
    </row>
    <row r="2" spans="1:2" x14ac:dyDescent="0.2">
      <c r="A2" t="s">
        <v>20</v>
      </c>
      <c r="B2">
        <f>COUNTIF(課題進捗管理テンプレート!H:H,"未着手")</f>
        <v>3</v>
      </c>
    </row>
    <row r="3" spans="1:2" x14ac:dyDescent="0.2">
      <c r="A3" t="s">
        <v>15</v>
      </c>
      <c r="B3">
        <f>COUNTIF(課題進捗管理テンプレート!H:H,"対応中")</f>
        <v>4</v>
      </c>
    </row>
    <row r="4" spans="1:2" x14ac:dyDescent="0.2">
      <c r="A4" t="s">
        <v>26</v>
      </c>
      <c r="B4">
        <f>COUNTIF(課題進捗管理テンプレート!H:H,"完了")</f>
        <v>2</v>
      </c>
    </row>
    <row r="5" spans="1:2" x14ac:dyDescent="0.2">
      <c r="A5" t="s">
        <v>34</v>
      </c>
      <c r="B5">
        <f>COUNTIF(課題進捗管理テンプレート!H:H,"保留")</f>
        <v>1</v>
      </c>
    </row>
  </sheetData>
  <phoneticPr fontId="2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課題進捗管理テンプレート</vt:lpstr>
      <vt:lpstr>ダッシュボード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2026-02-11T03:37:27Z</dcterms:created>
  <dcterms:modified xsi:type="dcterms:W3CDTF">2026-02-11T03:54:14Z</dcterms:modified>
</cp:coreProperties>
</file>